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3040" windowHeight="9135" activeTab="6"/>
  </bookViews>
  <sheets>
    <sheet name="Календарный план" sheetId="10" r:id="rId1"/>
    <sheet name="Информация по ценам" sheetId="4" r:id="rId2"/>
    <sheet name="Оборудование, работа, транспорт" sheetId="5" r:id="rId3"/>
    <sheet name="Аренда склада" sheetId="6" r:id="rId4"/>
    <sheet name="ФОТ" sheetId="7" r:id="rId5"/>
    <sheet name="Услуги связи" sheetId="8" r:id="rId6"/>
    <sheet name="ИТОГО" sheetId="9" r:id="rId7"/>
  </sheets>
  <externalReferences>
    <externalReference r:id="rId8"/>
  </externalReferences>
  <calcPr calcId="145621"/>
</workbook>
</file>

<file path=xl/calcChain.xml><?xml version="1.0" encoding="utf-8"?>
<calcChain xmlns="http://schemas.openxmlformats.org/spreadsheetml/2006/main">
  <c r="E12" i="6" l="1"/>
  <c r="E13" i="6" s="1"/>
  <c r="E14" i="6" s="1"/>
  <c r="E15" i="6" s="1"/>
  <c r="E16" i="6" s="1"/>
  <c r="E17" i="6" s="1"/>
  <c r="G8" i="5"/>
  <c r="H53" i="10"/>
  <c r="I53" i="10"/>
  <c r="J53" i="10"/>
  <c r="K53" i="10"/>
  <c r="L53" i="10"/>
  <c r="M53" i="10"/>
  <c r="G53" i="10"/>
  <c r="D53" i="10" l="1"/>
  <c r="F8" i="5" s="1"/>
  <c r="P53" i="10"/>
  <c r="O53" i="10"/>
  <c r="N53" i="10"/>
  <c r="F53" i="10"/>
  <c r="E53" i="10"/>
  <c r="B1" i="9" l="1"/>
  <c r="B1" i="7"/>
  <c r="B1" i="6"/>
  <c r="B1" i="5"/>
  <c r="B1" i="8"/>
  <c r="B1" i="4"/>
  <c r="F18" i="5"/>
  <c r="F20" i="5"/>
  <c r="F23" i="5"/>
  <c r="F19" i="5"/>
  <c r="F16" i="5"/>
  <c r="F22" i="5"/>
  <c r="F21" i="5"/>
  <c r="F24" i="5"/>
  <c r="F50" i="5"/>
  <c r="F17" i="5"/>
  <c r="D14" i="8" l="1"/>
  <c r="D10" i="8"/>
  <c r="D9" i="8"/>
  <c r="D8" i="8"/>
  <c r="D13" i="8"/>
  <c r="D12" i="8"/>
  <c r="D11" i="8"/>
  <c r="F51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26" i="5"/>
  <c r="E10" i="7"/>
  <c r="N14" i="7"/>
  <c r="O14" i="7"/>
  <c r="P14" i="7"/>
  <c r="O13" i="7"/>
  <c r="P13" i="7"/>
  <c r="N13" i="7"/>
  <c r="N15" i="7" s="1"/>
  <c r="F14" i="7"/>
  <c r="E14" i="7"/>
  <c r="F13" i="7"/>
  <c r="E13" i="7"/>
  <c r="F10" i="7"/>
  <c r="H9" i="7"/>
  <c r="I9" i="7" s="1"/>
  <c r="H8" i="7"/>
  <c r="I8" i="7" s="1"/>
  <c r="D20" i="6"/>
  <c r="D19" i="6"/>
  <c r="D18" i="6"/>
  <c r="D17" i="6"/>
  <c r="F17" i="6" s="1"/>
  <c r="D16" i="6"/>
  <c r="F16" i="6" s="1"/>
  <c r="D15" i="6"/>
  <c r="F15" i="6" s="1"/>
  <c r="D14" i="6"/>
  <c r="F14" i="6" s="1"/>
  <c r="D13" i="6"/>
  <c r="F13" i="6" s="1"/>
  <c r="D12" i="6"/>
  <c r="F12" i="6" s="1"/>
  <c r="D11" i="6"/>
  <c r="F11" i="6" s="1"/>
  <c r="D10" i="6"/>
  <c r="F9" i="6"/>
  <c r="O15" i="7" l="1"/>
  <c r="P15" i="7"/>
  <c r="E7" i="8"/>
  <c r="E11" i="8"/>
  <c r="E10" i="8"/>
  <c r="E14" i="8"/>
  <c r="E16" i="8"/>
  <c r="F16" i="8" s="1"/>
  <c r="E9" i="8"/>
  <c r="E13" i="8"/>
  <c r="E8" i="8"/>
  <c r="E12" i="8"/>
  <c r="E15" i="8"/>
  <c r="F15" i="8" s="1"/>
  <c r="E17" i="8"/>
  <c r="F17" i="8" s="1"/>
  <c r="F15" i="7"/>
  <c r="J9" i="7"/>
  <c r="K9" i="7" s="1"/>
  <c r="E15" i="7"/>
  <c r="H10" i="7"/>
  <c r="F18" i="6"/>
  <c r="F19" i="6"/>
  <c r="F20" i="6"/>
  <c r="F10" i="6"/>
  <c r="G52" i="5"/>
  <c r="G51" i="5"/>
  <c r="H51" i="5" s="1"/>
  <c r="G50" i="5"/>
  <c r="G48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H41" i="5" s="1"/>
  <c r="G42" i="5"/>
  <c r="G43" i="5"/>
  <c r="G44" i="5"/>
  <c r="H44" i="5" s="1"/>
  <c r="G45" i="5"/>
  <c r="H45" i="5" s="1"/>
  <c r="G26" i="5"/>
  <c r="G17" i="5"/>
  <c r="G18" i="5"/>
  <c r="G19" i="5"/>
  <c r="G20" i="5"/>
  <c r="G21" i="5"/>
  <c r="G22" i="5"/>
  <c r="G23" i="5"/>
  <c r="G24" i="5"/>
  <c r="G16" i="5"/>
  <c r="H13" i="5"/>
  <c r="G12" i="5"/>
  <c r="H12" i="5" s="1"/>
  <c r="H11" i="5"/>
  <c r="G9" i="5"/>
  <c r="H9" i="5" s="1"/>
  <c r="H48" i="5" l="1"/>
  <c r="H47" i="5" s="1"/>
  <c r="H52" i="5"/>
  <c r="H21" i="5"/>
  <c r="H8" i="5"/>
  <c r="H7" i="5" s="1"/>
  <c r="H18" i="5"/>
  <c r="H24" i="5"/>
  <c r="H17" i="5"/>
  <c r="H19" i="5"/>
  <c r="H23" i="5"/>
  <c r="H22" i="5"/>
  <c r="H16" i="5"/>
  <c r="J14" i="7"/>
  <c r="G14" i="7"/>
  <c r="K14" i="7"/>
  <c r="H14" i="7"/>
  <c r="L14" i="7"/>
  <c r="I14" i="7"/>
  <c r="M14" i="7"/>
  <c r="H10" i="5"/>
  <c r="E7" i="9" s="1"/>
  <c r="F7" i="8"/>
  <c r="F6" i="8"/>
  <c r="I10" i="7"/>
  <c r="J8" i="7"/>
  <c r="J10" i="7" s="1"/>
  <c r="F21" i="6"/>
  <c r="E17" i="9" s="1"/>
  <c r="H43" i="5"/>
  <c r="H42" i="5"/>
  <c r="H20" i="5"/>
  <c r="H59" i="5"/>
  <c r="E16" i="9" s="1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E6" i="9" l="1"/>
  <c r="H50" i="5"/>
  <c r="H49" i="5" s="1"/>
  <c r="E11" i="9" s="1"/>
  <c r="H54" i="5"/>
  <c r="H55" i="5"/>
  <c r="Q14" i="7"/>
  <c r="E10" i="9"/>
  <c r="K8" i="7"/>
  <c r="H15" i="5"/>
  <c r="H25" i="5"/>
  <c r="F10" i="8" l="1"/>
  <c r="F9" i="8"/>
  <c r="H14" i="5"/>
  <c r="F8" i="8"/>
  <c r="F11" i="8"/>
  <c r="K10" i="7"/>
  <c r="M13" i="7"/>
  <c r="M15" i="7" s="1"/>
  <c r="J13" i="7"/>
  <c r="J15" i="7" s="1"/>
  <c r="I13" i="7"/>
  <c r="I15" i="7" s="1"/>
  <c r="K13" i="7"/>
  <c r="K15" i="7" s="1"/>
  <c r="H13" i="7"/>
  <c r="H15" i="7" s="1"/>
  <c r="L13" i="7"/>
  <c r="L15" i="7" s="1"/>
  <c r="G13" i="7"/>
  <c r="H53" i="5"/>
  <c r="E12" i="9" s="1"/>
  <c r="E8" i="9" l="1"/>
  <c r="G58" i="5"/>
  <c r="H58" i="5" s="1"/>
  <c r="E15" i="9" s="1"/>
  <c r="G57" i="5"/>
  <c r="H57" i="5" s="1"/>
  <c r="E14" i="9" s="1"/>
  <c r="G15" i="7"/>
  <c r="Q13" i="7"/>
  <c r="Q15" i="7" s="1"/>
  <c r="E18" i="9" s="1"/>
  <c r="H46" i="5"/>
  <c r="E9" i="9" s="1"/>
  <c r="F12" i="8"/>
  <c r="H56" i="5" l="1"/>
  <c r="H60" i="5" s="1"/>
  <c r="F13" i="8"/>
  <c r="F14" i="8"/>
  <c r="E13" i="9" l="1"/>
  <c r="F18" i="8"/>
  <c r="E19" i="9" s="1"/>
  <c r="E20" i="9" l="1"/>
  <c r="E21" i="9" l="1"/>
</calcChain>
</file>

<file path=xl/sharedStrings.xml><?xml version="1.0" encoding="utf-8"?>
<sst xmlns="http://schemas.openxmlformats.org/spreadsheetml/2006/main" count="529" uniqueCount="275">
  <si>
    <t>№</t>
  </si>
  <si>
    <t>Наименование МРО</t>
  </si>
  <si>
    <t>Адрес МКД</t>
  </si>
  <si>
    <t xml:space="preserve">Тип учета </t>
  </si>
  <si>
    <t>Однофазный</t>
  </si>
  <si>
    <t>ИТОГО</t>
  </si>
  <si>
    <t>Исполнитель:</t>
  </si>
  <si>
    <t>начальник ОЭМ</t>
  </si>
  <si>
    <t>Гуторов Р.А.</t>
  </si>
  <si>
    <t>Тел.: 71009</t>
  </si>
  <si>
    <t>КАЛЕНДАРНЫЙ ПЛАН</t>
  </si>
  <si>
    <t>ППО</t>
  </si>
  <si>
    <t>СМР + ПНР</t>
  </si>
  <si>
    <t>Ввод в эксплуатацию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</si>
  <si>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</si>
  <si>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</si>
  <si>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</si>
  <si>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</si>
  <si>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</si>
  <si>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</si>
  <si>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</si>
  <si>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</si>
  <si>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</si>
  <si>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</si>
  <si>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</si>
  <si>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</si>
  <si>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Информация по ценам</t>
  </si>
  <si>
    <t>Статья затрат</t>
  </si>
  <si>
    <t>Норматив на единицу оборудования</t>
  </si>
  <si>
    <t>Оборудование</t>
  </si>
  <si>
    <t>1.1</t>
  </si>
  <si>
    <t>Счетчик однофазный МИР С-05.10-230-5(80)-PZ-KNQ-D внутренней установки</t>
  </si>
  <si>
    <t>1.2</t>
  </si>
  <si>
    <t>Счетчик трехфазный прямого включения МИР С-04.10-230-5(100)-PZ-KQ-D внутренней установки</t>
  </si>
  <si>
    <t>1.3</t>
  </si>
  <si>
    <t xml:space="preserve">Счетчик трехфазный полукосвенного включения МИР С-07.05S-230-5(10)-PZ-Q-D </t>
  </si>
  <si>
    <t>1.4</t>
  </si>
  <si>
    <t xml:space="preserve">Трансформатор тока с шиной </t>
  </si>
  <si>
    <t>1.5</t>
  </si>
  <si>
    <t>Модем-коммуникатор МК-01.G-PRZ</t>
  </si>
  <si>
    <t>2</t>
  </si>
  <si>
    <t>Программное обеспечение</t>
  </si>
  <si>
    <t>2.1</t>
  </si>
  <si>
    <t>Расширение ПК «Энергосфера» на 40 000 каналов учета, до 50 000 параметров нижнего уровня  </t>
  </si>
  <si>
    <t>2.2</t>
  </si>
  <si>
    <t>Расширение ПК «Энергосфера» на 50 000 каналов учета, до 100 000 параметров нижнего уровня  </t>
  </si>
  <si>
    <t>2.3</t>
  </si>
  <si>
    <t>3</t>
  </si>
  <si>
    <t>Материалы</t>
  </si>
  <si>
    <t>3.1</t>
  </si>
  <si>
    <t>Материалы к счетчику однофазному МИР С-05.10-230-5(80)-PZ-KNQ-D</t>
  </si>
  <si>
    <t>3.1.1</t>
  </si>
  <si>
    <t>Шкаф БиЗ 1ф</t>
  </si>
  <si>
    <t>3.1.2</t>
  </si>
  <si>
    <t>Выключатель автоматический 63А С 2п ВА47-29 4.5кА</t>
  </si>
  <si>
    <t>3.1.3</t>
  </si>
  <si>
    <t xml:space="preserve">Выключатель нагрузки 63А 2п ВН-32 </t>
  </si>
  <si>
    <t>3.1.4</t>
  </si>
  <si>
    <t>Провод силовой ПуВ 1х10 однопроволочный</t>
  </si>
  <si>
    <t>3.1.5</t>
  </si>
  <si>
    <t>Кабельный ремешок CCI 9-180 SICAME</t>
  </si>
  <si>
    <t>3.1.6</t>
  </si>
  <si>
    <t>Труба гофрированная ППЛ 20 мм</t>
  </si>
  <si>
    <t>3.1.7</t>
  </si>
  <si>
    <t>Сжим ответвительный У-733 м16-35/о1.5-10</t>
  </si>
  <si>
    <t>3.1.8</t>
  </si>
  <si>
    <t>Сжим ответвительный У-731 м4-10/о1.5-10</t>
  </si>
  <si>
    <t>3.1.9</t>
  </si>
  <si>
    <t>Пломба</t>
  </si>
  <si>
    <t>3.1.10</t>
  </si>
  <si>
    <t xml:space="preserve">Проволока </t>
  </si>
  <si>
    <t>3.2</t>
  </si>
  <si>
    <t>Материалы к счетчику трехфазному МИР С-04.10-230-5(100)-PZ-KQ-D</t>
  </si>
  <si>
    <t>3.2.1</t>
  </si>
  <si>
    <t>Шкаф БиЗ 3ф</t>
  </si>
  <si>
    <t>3.2.2</t>
  </si>
  <si>
    <t>Выключатель автоматический 4P 100А (C) 10kA ВА 47-100</t>
  </si>
  <si>
    <t>3.2.3</t>
  </si>
  <si>
    <t>Выключатель нагрузки 4п ВН-125 100А</t>
  </si>
  <si>
    <t>3.2.4</t>
  </si>
  <si>
    <t>Провод силовой ПуВ 1х25 однопроволочный</t>
  </si>
  <si>
    <t>3.2.5</t>
  </si>
  <si>
    <t xml:space="preserve">Кабельный ремешок CCI 9-180 SICAME </t>
  </si>
  <si>
    <t>3.2.6</t>
  </si>
  <si>
    <t>Труба гофрированная ПВ-2 36мм</t>
  </si>
  <si>
    <t>3.2.7</t>
  </si>
  <si>
    <t>Сжим ответвительный У-734 м16-35/о16-25</t>
  </si>
  <si>
    <t>3.2.8</t>
  </si>
  <si>
    <t>3.2.9</t>
  </si>
  <si>
    <t>3.3</t>
  </si>
  <si>
    <t>Материалы к счетчику трехфазному МИР С-07.05S-230-5(10)-PZ-Q-D</t>
  </si>
  <si>
    <t>3.3.1</t>
  </si>
  <si>
    <t xml:space="preserve">Шкаф под трехфазный счетчик ШУЭ-02-15 </t>
  </si>
  <si>
    <t>3.3.2</t>
  </si>
  <si>
    <t>Саморез оцинкованный с прессшайбой 4,2х19</t>
  </si>
  <si>
    <t>3.3.3</t>
  </si>
  <si>
    <t>Саморез оцинкованный с прессшайбой со сверлом 4,2х32</t>
  </si>
  <si>
    <t>3.3.4</t>
  </si>
  <si>
    <t>Кабельный ввод пластиковый М32/М40</t>
  </si>
  <si>
    <t>3.3.5</t>
  </si>
  <si>
    <t>DIN-рейка</t>
  </si>
  <si>
    <t>3.3.6</t>
  </si>
  <si>
    <t>Колодка испытательная КИ</t>
  </si>
  <si>
    <t>3.3.7</t>
  </si>
  <si>
    <t>Провод силовой ПуВ 1х2,5 однопроволочный</t>
  </si>
  <si>
    <t>3.3.8</t>
  </si>
  <si>
    <t>3.3.9</t>
  </si>
  <si>
    <t>Саморез оцинкованный с прессшайбой со сверлом 4,2х19</t>
  </si>
  <si>
    <t>3.3.10</t>
  </si>
  <si>
    <t>3.3.11</t>
  </si>
  <si>
    <t>3.3.12</t>
  </si>
  <si>
    <t>3.4.</t>
  </si>
  <si>
    <t>Материалы к трансформаторам тока (3 шт)</t>
  </si>
  <si>
    <t>3.4.1</t>
  </si>
  <si>
    <t xml:space="preserve">Шкаф под трансформаторы тока ШУЭ-02-15 </t>
  </si>
  <si>
    <t>3.4.2</t>
  </si>
  <si>
    <t>3.4.3</t>
  </si>
  <si>
    <t>3.4.4</t>
  </si>
  <si>
    <t>3.4.5</t>
  </si>
  <si>
    <t>Саморез оцинкованный с прессшайбой со сверлом 4,2х13</t>
  </si>
  <si>
    <t>3.4.6</t>
  </si>
  <si>
    <t>Набор крепежа (болт+гайка+шайба+гровер) М10х30</t>
  </si>
  <si>
    <t>3.4.7</t>
  </si>
  <si>
    <t>Набор крепежа (болт+гайка+шайба+гровер) М4х30</t>
  </si>
  <si>
    <t>3.4.8</t>
  </si>
  <si>
    <t>3.4.9</t>
  </si>
  <si>
    <t>3.5.</t>
  </si>
  <si>
    <t>Материалы к Модему-коммуникатор МК-01.G-PRZ</t>
  </si>
  <si>
    <t>3.5.1</t>
  </si>
  <si>
    <t>Шкаф ШУЭ-02-15</t>
  </si>
  <si>
    <t>3.5.2</t>
  </si>
  <si>
    <t>Антенна ANT 2.4 BY-2400-03 SMA-M 3M с кабелем 3 метра</t>
  </si>
  <si>
    <t>3.5.3</t>
  </si>
  <si>
    <t>Антенна Антей 714 GSM SMA-M 13,5 dB 5 метров/кронштейн</t>
  </si>
  <si>
    <t>3.5.4</t>
  </si>
  <si>
    <t>Саморез оцинкованный с прессшайбой 4,2х13</t>
  </si>
  <si>
    <t>3.5.5</t>
  </si>
  <si>
    <t>Выключатель автоматический трехполюсный ВА47-29-3С6-УХЛ3</t>
  </si>
  <si>
    <t>3.5.6</t>
  </si>
  <si>
    <t>Ограничитель импульсных напряжений ОИН2</t>
  </si>
  <si>
    <t>3.5.7</t>
  </si>
  <si>
    <t>Зажим наборный ЗНИ-16 мм2 (JXB70 а) синий</t>
  </si>
  <si>
    <t>3.5.8</t>
  </si>
  <si>
    <t>Кабельный ввод пластиковый М32</t>
  </si>
  <si>
    <t>3.5.9</t>
  </si>
  <si>
    <t>Кабельный ввод пластиковый М25</t>
  </si>
  <si>
    <t>3.5.10</t>
  </si>
  <si>
    <t>Болт 6-гр. DIN 933 4,0*35 цинк (М4х30)</t>
  </si>
  <si>
    <t>3.5.11</t>
  </si>
  <si>
    <t>Гайка DIN934 М4 (М4х30)</t>
  </si>
  <si>
    <t>3.5.12</t>
  </si>
  <si>
    <t>Шайба DIN 125 М4 (М4х30)</t>
  </si>
  <si>
    <t>3.5.13</t>
  </si>
  <si>
    <t>СВФС Шайба гровер цинк DIN 127 М4 (М4х30)</t>
  </si>
  <si>
    <t>3.5.14</t>
  </si>
  <si>
    <t>3.5.15</t>
  </si>
  <si>
    <t xml:space="preserve">Провод силовой ПуВ 1х2,5  </t>
  </si>
  <si>
    <t>3.5.16</t>
  </si>
  <si>
    <t>Кабель силовой ВБШвнг(А)-LS 4х2.5(N)-0.660</t>
  </si>
  <si>
    <t>3.5.17</t>
  </si>
  <si>
    <t>3.5.18</t>
  </si>
  <si>
    <t>3.5.19</t>
  </si>
  <si>
    <t>3.5.20</t>
  </si>
  <si>
    <t>4</t>
  </si>
  <si>
    <t>Работы</t>
  </si>
  <si>
    <t>4.1</t>
  </si>
  <si>
    <t>4.1.1</t>
  </si>
  <si>
    <t>ППО объекта</t>
  </si>
  <si>
    <t>4.2</t>
  </si>
  <si>
    <t>СМР</t>
  </si>
  <si>
    <t>4.2.1</t>
  </si>
  <si>
    <t xml:space="preserve">Монтаж ШУЭ с однофазным прибором учета </t>
  </si>
  <si>
    <t>4.2.2</t>
  </si>
  <si>
    <t>Монтаж ШУЭ с трехфазным прибором учета прямого включения</t>
  </si>
  <si>
    <t>4.2.3</t>
  </si>
  <si>
    <t>Монтаж ШУЭ с трехфазным прибором учета полукосвенного включения</t>
  </si>
  <si>
    <t>4.2.4</t>
  </si>
  <si>
    <t>Монтаж шкафа с трансформаторами тока</t>
  </si>
  <si>
    <t>4.2.5</t>
  </si>
  <si>
    <t>Монтаж  ШУЭ с коммуникатором</t>
  </si>
  <si>
    <t>4.2.6</t>
  </si>
  <si>
    <t>Сборка шкафов</t>
  </si>
  <si>
    <t>4.3</t>
  </si>
  <si>
    <t>ПНР</t>
  </si>
  <si>
    <t>4.3.1</t>
  </si>
  <si>
    <t>Наладка точки учета</t>
  </si>
  <si>
    <t>4.3.2</t>
  </si>
  <si>
    <t>Наладка ПО</t>
  </si>
  <si>
    <t>5</t>
  </si>
  <si>
    <t>Затраты на транспорт (доставка ТМЦ, разгрузка-погрузка, выезды)</t>
  </si>
  <si>
    <t>5.1</t>
  </si>
  <si>
    <t>Доставка ТМЦ</t>
  </si>
  <si>
    <t>5.2</t>
  </si>
  <si>
    <t>Погрузо-разгрузочные работы</t>
  </si>
  <si>
    <t>5.3</t>
  </si>
  <si>
    <t>Выезды персонала</t>
  </si>
  <si>
    <t>Ед. изм.</t>
  </si>
  <si>
    <t>Количество</t>
  </si>
  <si>
    <t>Цена, руб. без НДС</t>
  </si>
  <si>
    <t>Стоимость, руб. без НДС</t>
  </si>
  <si>
    <t>шт</t>
  </si>
  <si>
    <t>м</t>
  </si>
  <si>
    <t>ЕР</t>
  </si>
  <si>
    <t>Доставка ТМЦ (3% от стоимости ТМЦ)</t>
  </si>
  <si>
    <t>Погрузо-разгрузочные работы  (2% от стоимости ТМЦ)</t>
  </si>
  <si>
    <t>ИТОГО затраты на создание, руб.без НДС</t>
  </si>
  <si>
    <t>шт.</t>
  </si>
  <si>
    <t>м.</t>
  </si>
  <si>
    <t>Плановый месяц</t>
  </si>
  <si>
    <t>Площадь, 
м2</t>
  </si>
  <si>
    <t>Цена в месяц, руб. без НДС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</si>
  <si>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</si>
  <si>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</si>
  <si>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</si>
  <si>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</si>
  <si>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</si>
  <si>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</si>
  <si>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</si>
  <si>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</si>
  <si>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</si>
  <si>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</si>
  <si>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</si>
  <si>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</si>
  <si>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должности</t>
  </si>
  <si>
    <t>Структурное подразделение</t>
  </si>
  <si>
    <t>ИТОГО затраты на оплату труда, руб.</t>
  </si>
  <si>
    <t>2021: На 1-го сотрудника, в месяц</t>
  </si>
  <si>
    <t>Количество персонала, 
штатных единиц</t>
  </si>
  <si>
    <t>Оклад на занимаемую ставку, руб.</t>
  </si>
  <si>
    <t>Ежемесячная премия</t>
  </si>
  <si>
    <t>Итого ФОТ, руб.</t>
  </si>
  <si>
    <t>Начисления на оплату труда (30,3%), руб.</t>
  </si>
  <si>
    <t>%</t>
  </si>
  <si>
    <t>руб.</t>
  </si>
  <si>
    <t>1</t>
  </si>
  <si>
    <t>Кладовщик</t>
  </si>
  <si>
    <t>ИД</t>
  </si>
  <si>
    <t>Инженер</t>
  </si>
  <si>
    <t>Всего</t>
  </si>
  <si>
    <t>УСЛУГИ СВЯЗИ</t>
  </si>
  <si>
    <t>Отчетный месяц</t>
  </si>
  <si>
    <t>Кол-во т.у.</t>
  </si>
  <si>
    <t>Сумма, руб. без НДС</t>
  </si>
  <si>
    <t>Итого 2021 год</t>
  </si>
  <si>
    <t>Сумма</t>
  </si>
  <si>
    <t>руб. без НДС</t>
  </si>
  <si>
    <t xml:space="preserve">Затраты на транспорт </t>
  </si>
  <si>
    <t>6</t>
  </si>
  <si>
    <t>Аренда складского помещения</t>
  </si>
  <si>
    <t>7</t>
  </si>
  <si>
    <t>Оплата труда</t>
  </si>
  <si>
    <t>8</t>
  </si>
  <si>
    <t>Услуги связи (наладки связи с приборами учета)</t>
  </si>
  <si>
    <t>9</t>
  </si>
  <si>
    <t>Непредвиденные расходы, 3 % от стоимости затрат</t>
  </si>
  <si>
    <t>3.2.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</si>
  <si>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</si>
  <si>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</si>
  <si>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</si>
  <si>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</si>
  <si>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</si>
  <si>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</si>
  <si>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</si>
  <si>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</si>
  <si>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</si>
  <si>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</si>
  <si>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</si>
  <si>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ОБОРУДОВАНИЕ, МАТЕРИАЛЫ, РАБОТЫ, ТРАНСПОРТ</t>
  </si>
  <si>
    <t>Фонд оплаты труда</t>
  </si>
  <si>
    <t>СМЕТА ЗАТРАТ</t>
  </si>
  <si>
    <t>Расчет затрат на оплату в месяц (в разрезе должностей)</t>
  </si>
  <si>
    <t>Создание автоматизированной системы коммерческого учета электроэнергии многоквартирных домов (АСКУЭ МКД) на 2021 г.</t>
  </si>
  <si>
    <t>г. Брянск</t>
  </si>
  <si>
    <t>РКЦ</t>
  </si>
  <si>
    <t>Модернизация 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</si>
</sst>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\ _₽_-;\-* #,##0.0\ _₽_-;_-* &quot;-&quot;??\ _₽_-;_-@_-"/>
    <numFmt numFmtId="166" formatCode="_-* #,##0.00_р_._-;\-* #,##0.00_р_._-;_-* &quot;-&quot;??_р_._-;_-@_-"/>
    <numFmt numFmtId="167" formatCode="_-* #,##0.0_р_._-;\-* #,##0.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mbria"/>
      <family val="1"/>
      <charset val="204"/>
      <scheme val="major"/>
    </font>
    <font>
      <b/>
      <sz val="20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0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6"/>
      <name val="Cambria"/>
      <family val="1"/>
      <charset val="204"/>
      <scheme val="maj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1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68">
    <xf numFmtId="0" fontId="0" fillId="0" borderId="0" xfId="0"/>
    <xf numFmtId="0" fontId="4" fillId="0" borderId="1" xfId="3" applyFont="1" applyBorder="1" applyAlignment="1">
      <alignment horizontal="center" vertical="center"/>
    </xf>
    <xf numFmtId="164" fontId="5" fillId="3" borderId="1" xfId="4" applyNumberFormat="1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9" fillId="4" borderId="0" xfId="3" applyFont="1" applyFill="1" applyAlignment="1">
      <alignment horizontal="center"/>
    </xf>
    <xf numFmtId="0" fontId="9" fillId="5" borderId="0" xfId="3" applyFont="1" applyFill="1" applyAlignment="1">
      <alignment horizontal="center"/>
    </xf>
    <xf numFmtId="0" fontId="7" fillId="0" borderId="0" xfId="3" applyFont="1" applyAlignment="1">
      <alignment horizontal="center"/>
    </xf>
    <xf numFmtId="0" fontId="0" fillId="0" borderId="0" xfId="0" applyAlignment="1">
      <alignment horizontal="center"/>
    </xf>
    <xf numFmtId="0" fontId="9" fillId="7" borderId="0" xfId="3" applyFont="1" applyFill="1" applyAlignment="1">
      <alignment horizontal="center"/>
    </xf>
    <xf numFmtId="0" fontId="0" fillId="5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0" borderId="1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2" fillId="10" borderId="1" xfId="0" applyNumberFormat="1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vertical="center" wrapText="1"/>
    </xf>
    <xf numFmtId="43" fontId="12" fillId="10" borderId="1" xfId="1" applyNumberFormat="1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 indent="2"/>
    </xf>
    <xf numFmtId="43" fontId="13" fillId="0" borderId="1" xfId="1" applyNumberFormat="1" applyFont="1" applyFill="1" applyBorder="1" applyAlignment="1">
      <alignment horizontal="center" vertical="center" wrapText="1"/>
    </xf>
    <xf numFmtId="43" fontId="12" fillId="0" borderId="1" xfId="0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43" fontId="13" fillId="0" borderId="1" xfId="0" applyNumberFormat="1" applyFont="1" applyFill="1" applyBorder="1" applyAlignment="1">
      <alignment horizontal="left" vertical="center" wrapText="1" indent="2"/>
    </xf>
    <xf numFmtId="43" fontId="12" fillId="0" borderId="1" xfId="0" applyNumberFormat="1" applyFont="1" applyBorder="1" applyAlignment="1">
      <alignment vertical="center"/>
    </xf>
    <xf numFmtId="43" fontId="12" fillId="10" borderId="1" xfId="0" applyNumberFormat="1" applyFont="1" applyFill="1" applyBorder="1" applyAlignment="1">
      <alignment vertical="center"/>
    </xf>
    <xf numFmtId="49" fontId="12" fillId="6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 indent="2"/>
    </xf>
    <xf numFmtId="43" fontId="12" fillId="6" borderId="1" xfId="1" applyNumberFormat="1" applyFont="1" applyFill="1" applyBorder="1" applyAlignment="1">
      <alignment horizontal="center" vertical="center" wrapText="1"/>
    </xf>
    <xf numFmtId="43" fontId="12" fillId="6" borderId="1" xfId="0" applyNumberFormat="1" applyFont="1" applyFill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 indent="4"/>
    </xf>
    <xf numFmtId="43" fontId="13" fillId="0" borderId="1" xfId="1" applyNumberFormat="1" applyFont="1" applyBorder="1" applyAlignment="1">
      <alignment horizontal="center" vertical="center" wrapText="1"/>
    </xf>
    <xf numFmtId="43" fontId="12" fillId="10" borderId="1" xfId="1" applyNumberFormat="1" applyFont="1" applyFill="1" applyBorder="1" applyAlignment="1">
      <alignment horizontal="center" vertical="center"/>
    </xf>
    <xf numFmtId="49" fontId="12" fillId="11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 indent="2"/>
    </xf>
    <xf numFmtId="43" fontId="12" fillId="11" borderId="1" xfId="1" applyNumberFormat="1" applyFont="1" applyFill="1" applyBorder="1" applyAlignment="1">
      <alignment horizontal="center" vertical="center"/>
    </xf>
    <xf numFmtId="43" fontId="12" fillId="11" borderId="1" xfId="0" applyNumberFormat="1" applyFont="1" applyFill="1" applyBorder="1" applyAlignment="1">
      <alignment vertical="center"/>
    </xf>
    <xf numFmtId="0" fontId="12" fillId="11" borderId="0" xfId="0" applyFont="1" applyFill="1" applyAlignment="1">
      <alignment vertical="center"/>
    </xf>
    <xf numFmtId="43" fontId="13" fillId="11" borderId="1" xfId="1" applyNumberFormat="1" applyFont="1" applyFill="1" applyBorder="1" applyAlignment="1">
      <alignment horizontal="center" vertical="center"/>
    </xf>
    <xf numFmtId="43" fontId="13" fillId="0" borderId="1" xfId="1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3" fontId="12" fillId="0" borderId="1" xfId="1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 indent="4"/>
    </xf>
    <xf numFmtId="43" fontId="13" fillId="0" borderId="1" xfId="1" applyNumberFormat="1" applyFont="1" applyFill="1" applyBorder="1" applyAlignment="1">
      <alignment horizontal="center" vertical="center"/>
    </xf>
    <xf numFmtId="164" fontId="12" fillId="10" borderId="1" xfId="1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4" fontId="13" fillId="0" borderId="1" xfId="1" applyNumberFormat="1" applyFont="1" applyFill="1" applyBorder="1" applyAlignment="1">
      <alignment horizontal="center" vertical="center"/>
    </xf>
    <xf numFmtId="9" fontId="12" fillId="0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49" fontId="12" fillId="10" borderId="17" xfId="0" applyNumberFormat="1" applyFont="1" applyFill="1" applyBorder="1" applyAlignment="1">
      <alignment horizontal="center" vertical="center"/>
    </xf>
    <xf numFmtId="0" fontId="12" fillId="10" borderId="17" xfId="0" applyFont="1" applyFill="1" applyBorder="1" applyAlignment="1">
      <alignment horizontal="center" vertical="center" wrapText="1"/>
    </xf>
    <xf numFmtId="165" fontId="12" fillId="10" borderId="17" xfId="1" applyNumberFormat="1" applyFont="1" applyFill="1" applyBorder="1" applyAlignment="1">
      <alignment horizontal="center" vertical="center" wrapText="1"/>
    </xf>
    <xf numFmtId="0" fontId="12" fillId="10" borderId="17" xfId="0" applyFont="1" applyFill="1" applyBorder="1" applyAlignment="1">
      <alignment vertical="center"/>
    </xf>
    <xf numFmtId="43" fontId="12" fillId="10" borderId="17" xfId="0" applyNumberFormat="1" applyFont="1" applyFill="1" applyBorder="1" applyAlignment="1">
      <alignment vertical="center"/>
    </xf>
    <xf numFmtId="49" fontId="13" fillId="0" borderId="19" xfId="0" applyNumberFormat="1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165" fontId="13" fillId="0" borderId="19" xfId="1" applyNumberFormat="1" applyFont="1" applyBorder="1" applyAlignment="1">
      <alignment horizontal="center" vertical="center" wrapText="1"/>
    </xf>
    <xf numFmtId="165" fontId="13" fillId="0" borderId="19" xfId="0" applyNumberFormat="1" applyFont="1" applyBorder="1" applyAlignment="1">
      <alignment vertical="center"/>
    </xf>
    <xf numFmtId="43" fontId="13" fillId="0" borderId="19" xfId="0" applyNumberFormat="1" applyFont="1" applyBorder="1" applyAlignment="1">
      <alignment vertical="center"/>
    </xf>
    <xf numFmtId="43" fontId="13" fillId="0" borderId="0" xfId="0" applyNumberFormat="1" applyFont="1" applyAlignment="1">
      <alignment vertical="center"/>
    </xf>
    <xf numFmtId="49" fontId="12" fillId="10" borderId="19" xfId="0" applyNumberFormat="1" applyFont="1" applyFill="1" applyBorder="1" applyAlignment="1">
      <alignment horizontal="center" vertical="center"/>
    </xf>
    <xf numFmtId="0" fontId="12" fillId="10" borderId="19" xfId="0" applyFont="1" applyFill="1" applyBorder="1" applyAlignment="1">
      <alignment horizontal="center" vertical="center" wrapText="1"/>
    </xf>
    <xf numFmtId="165" fontId="12" fillId="10" borderId="19" xfId="1" applyNumberFormat="1" applyFont="1" applyFill="1" applyBorder="1" applyAlignment="1">
      <alignment horizontal="center" vertical="center" wrapText="1"/>
    </xf>
    <xf numFmtId="165" fontId="12" fillId="10" borderId="19" xfId="0" applyNumberFormat="1" applyFont="1" applyFill="1" applyBorder="1" applyAlignment="1">
      <alignment vertical="center"/>
    </xf>
    <xf numFmtId="0" fontId="12" fillId="10" borderId="19" xfId="0" applyFont="1" applyFill="1" applyBorder="1" applyAlignment="1">
      <alignment vertical="center"/>
    </xf>
    <xf numFmtId="43" fontId="12" fillId="10" borderId="19" xfId="0" applyNumberFormat="1" applyFont="1" applyFill="1" applyBorder="1" applyAlignment="1">
      <alignment vertical="center"/>
    </xf>
    <xf numFmtId="49" fontId="13" fillId="0" borderId="19" xfId="0" applyNumberFormat="1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 wrapText="1"/>
    </xf>
    <xf numFmtId="165" fontId="13" fillId="0" borderId="19" xfId="1" applyNumberFormat="1" applyFont="1" applyFill="1" applyBorder="1" applyAlignment="1">
      <alignment horizontal="center" vertical="center" wrapText="1"/>
    </xf>
    <xf numFmtId="165" fontId="13" fillId="0" borderId="19" xfId="0" applyNumberFormat="1" applyFont="1" applyFill="1" applyBorder="1" applyAlignment="1">
      <alignment vertical="center"/>
    </xf>
    <xf numFmtId="43" fontId="13" fillId="0" borderId="19" xfId="0" applyNumberFormat="1" applyFont="1" applyFill="1" applyBorder="1" applyAlignment="1">
      <alignment vertical="center"/>
    </xf>
    <xf numFmtId="49" fontId="12" fillId="5" borderId="19" xfId="0" applyNumberFormat="1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 wrapText="1"/>
    </xf>
    <xf numFmtId="165" fontId="12" fillId="5" borderId="19" xfId="1" applyNumberFormat="1" applyFont="1" applyFill="1" applyBorder="1" applyAlignment="1">
      <alignment horizontal="center" vertical="center" wrapText="1"/>
    </xf>
    <xf numFmtId="165" fontId="12" fillId="5" borderId="19" xfId="0" applyNumberFormat="1" applyFont="1" applyFill="1" applyBorder="1" applyAlignment="1">
      <alignment vertical="center"/>
    </xf>
    <xf numFmtId="43" fontId="12" fillId="5" borderId="19" xfId="0" applyNumberFormat="1" applyFont="1" applyFill="1" applyBorder="1" applyAlignment="1">
      <alignment vertical="center"/>
    </xf>
    <xf numFmtId="165" fontId="12" fillId="10" borderId="19" xfId="1" applyNumberFormat="1" applyFont="1" applyFill="1" applyBorder="1" applyAlignment="1">
      <alignment horizontal="center" vertical="center"/>
    </xf>
    <xf numFmtId="165" fontId="12" fillId="5" borderId="19" xfId="1" applyNumberFormat="1" applyFont="1" applyFill="1" applyBorder="1" applyAlignment="1">
      <alignment horizontal="center" vertical="center"/>
    </xf>
    <xf numFmtId="49" fontId="12" fillId="11" borderId="19" xfId="0" applyNumberFormat="1" applyFont="1" applyFill="1" applyBorder="1" applyAlignment="1">
      <alignment horizontal="center" vertical="center"/>
    </xf>
    <xf numFmtId="165" fontId="13" fillId="11" borderId="19" xfId="1" applyNumberFormat="1" applyFont="1" applyFill="1" applyBorder="1" applyAlignment="1">
      <alignment horizontal="center" vertical="center"/>
    </xf>
    <xf numFmtId="165" fontId="13" fillId="11" borderId="19" xfId="0" applyNumberFormat="1" applyFont="1" applyFill="1" applyBorder="1" applyAlignment="1">
      <alignment vertical="center"/>
    </xf>
    <xf numFmtId="43" fontId="13" fillId="11" borderId="19" xfId="0" applyNumberFormat="1" applyFont="1" applyFill="1" applyBorder="1" applyAlignment="1">
      <alignment vertical="center"/>
    </xf>
    <xf numFmtId="165" fontId="13" fillId="0" borderId="19" xfId="1" applyNumberFormat="1" applyFont="1" applyBorder="1" applyAlignment="1">
      <alignment horizontal="center" vertical="center"/>
    </xf>
    <xf numFmtId="43" fontId="12" fillId="10" borderId="19" xfId="1" applyFont="1" applyFill="1" applyBorder="1" applyAlignment="1">
      <alignment vertical="center"/>
    </xf>
    <xf numFmtId="9" fontId="13" fillId="0" borderId="19" xfId="2" applyFont="1" applyFill="1" applyBorder="1" applyAlignment="1">
      <alignment horizontal="center" vertical="center"/>
    </xf>
    <xf numFmtId="43" fontId="13" fillId="0" borderId="19" xfId="1" applyFont="1" applyFill="1" applyBorder="1" applyAlignment="1">
      <alignment horizontal="center" vertical="center"/>
    </xf>
    <xf numFmtId="43" fontId="13" fillId="0" borderId="19" xfId="1" applyFont="1" applyFill="1" applyBorder="1" applyAlignment="1">
      <alignment vertical="center"/>
    </xf>
    <xf numFmtId="164" fontId="13" fillId="0" borderId="19" xfId="1" applyNumberFormat="1" applyFont="1" applyFill="1" applyBorder="1" applyAlignment="1">
      <alignment horizontal="center" vertical="center"/>
    </xf>
    <xf numFmtId="49" fontId="12" fillId="9" borderId="16" xfId="0" applyNumberFormat="1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horizontal="center" vertical="center" wrapText="1"/>
    </xf>
    <xf numFmtId="164" fontId="12" fillId="9" borderId="16" xfId="1" applyNumberFormat="1" applyFont="1" applyFill="1" applyBorder="1" applyAlignment="1">
      <alignment horizontal="center" vertical="center"/>
    </xf>
    <xf numFmtId="164" fontId="12" fillId="9" borderId="16" xfId="0" applyNumberFormat="1" applyFont="1" applyFill="1" applyBorder="1" applyAlignment="1">
      <alignment vertical="center"/>
    </xf>
    <xf numFmtId="43" fontId="12" fillId="9" borderId="16" xfId="0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2" fillId="10" borderId="18" xfId="0" applyFont="1" applyFill="1" applyBorder="1" applyAlignment="1">
      <alignment horizontal="left" vertical="top" wrapText="1"/>
    </xf>
    <xf numFmtId="0" fontId="13" fillId="0" borderId="20" xfId="0" applyFont="1" applyBorder="1" applyAlignment="1">
      <alignment horizontal="left" vertical="top" wrapText="1" indent="2"/>
    </xf>
    <xf numFmtId="0" fontId="12" fillId="10" borderId="20" xfId="0" applyFont="1" applyFill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 indent="2"/>
    </xf>
    <xf numFmtId="0" fontId="12" fillId="5" borderId="20" xfId="0" applyFont="1" applyFill="1" applyBorder="1" applyAlignment="1">
      <alignment horizontal="left" vertical="top" wrapText="1" indent="2"/>
    </xf>
    <xf numFmtId="0" fontId="13" fillId="0" borderId="20" xfId="0" applyFont="1" applyBorder="1" applyAlignment="1">
      <alignment horizontal="left" vertical="top" wrapText="1" indent="4"/>
    </xf>
    <xf numFmtId="0" fontId="12" fillId="10" borderId="20" xfId="0" applyFont="1" applyFill="1" applyBorder="1" applyAlignment="1">
      <alignment horizontal="left" vertical="top"/>
    </xf>
    <xf numFmtId="0" fontId="13" fillId="0" borderId="20" xfId="0" applyFont="1" applyFill="1" applyBorder="1" applyAlignment="1">
      <alignment horizontal="left" vertical="top" wrapText="1" indent="3"/>
    </xf>
    <xf numFmtId="0" fontId="12" fillId="9" borderId="10" xfId="0" applyFont="1" applyFill="1" applyBorder="1" applyAlignment="1">
      <alignment horizontal="left" vertical="top" wrapText="1" indent="3"/>
    </xf>
    <xf numFmtId="0" fontId="13" fillId="0" borderId="0" xfId="0" applyFont="1" applyAlignment="1">
      <alignment horizontal="left" vertical="top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 indent="1"/>
    </xf>
    <xf numFmtId="43" fontId="16" fillId="0" borderId="1" xfId="0" applyNumberFormat="1" applyFont="1" applyBorder="1" applyAlignment="1">
      <alignment horizontal="left" vertical="top" wrapText="1"/>
    </xf>
    <xf numFmtId="43" fontId="16" fillId="0" borderId="1" xfId="1" applyFont="1" applyBorder="1" applyAlignment="1">
      <alignment horizontal="center" vertical="center" wrapText="1"/>
    </xf>
    <xf numFmtId="43" fontId="16" fillId="5" borderId="1" xfId="1" applyFont="1" applyFill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 indent="1"/>
    </xf>
    <xf numFmtId="0" fontId="18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43" fontId="18" fillId="0" borderId="1" xfId="1" applyFont="1" applyFill="1" applyBorder="1" applyAlignment="1">
      <alignment horizontal="left" vertical="center" wrapText="1"/>
    </xf>
    <xf numFmtId="43" fontId="18" fillId="5" borderId="1" xfId="1" applyFont="1" applyFill="1" applyBorder="1" applyAlignment="1">
      <alignment horizontal="left" vertical="center" wrapText="1"/>
    </xf>
    <xf numFmtId="43" fontId="16" fillId="0" borderId="1" xfId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/>
    <xf numFmtId="0" fontId="17" fillId="11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7" fillId="11" borderId="0" xfId="0" applyFont="1" applyFill="1" applyAlignment="1">
      <alignment horizontal="center" vertical="center"/>
    </xf>
    <xf numFmtId="0" fontId="16" fillId="0" borderId="0" xfId="3" applyFont="1" applyAlignment="1">
      <alignment vertical="center"/>
    </xf>
    <xf numFmtId="0" fontId="16" fillId="0" borderId="0" xfId="3" applyFont="1" applyAlignment="1">
      <alignment horizontal="center" vertical="center"/>
    </xf>
    <xf numFmtId="0" fontId="20" fillId="0" borderId="0" xfId="3" applyFont="1" applyAlignment="1">
      <alignment vertical="center"/>
    </xf>
    <xf numFmtId="0" fontId="17" fillId="0" borderId="0" xfId="3" applyFont="1" applyAlignment="1">
      <alignment vertical="center"/>
    </xf>
    <xf numFmtId="0" fontId="20" fillId="0" borderId="0" xfId="3" applyFont="1" applyAlignment="1">
      <alignment horizontal="center" vertical="center"/>
    </xf>
    <xf numFmtId="0" fontId="16" fillId="0" borderId="0" xfId="5" applyFont="1" applyAlignment="1">
      <alignment horizontal="center" vertical="center"/>
    </xf>
    <xf numFmtId="0" fontId="16" fillId="0" borderId="0" xfId="5" applyFont="1"/>
    <xf numFmtId="0" fontId="18" fillId="5" borderId="16" xfId="5" applyFont="1" applyFill="1" applyBorder="1" applyAlignment="1">
      <alignment horizontal="center" vertical="center" wrapText="1"/>
    </xf>
    <xf numFmtId="0" fontId="16" fillId="0" borderId="0" xfId="5" applyFont="1" applyAlignment="1">
      <alignment vertical="center"/>
    </xf>
    <xf numFmtId="49" fontId="16" fillId="0" borderId="17" xfId="5" applyNumberFormat="1" applyFont="1" applyBorder="1" applyAlignment="1">
      <alignment horizontal="center" vertical="center"/>
    </xf>
    <xf numFmtId="0" fontId="16" fillId="0" borderId="27" xfId="5" applyFont="1" applyBorder="1" applyAlignment="1">
      <alignment horizontal="left" vertical="center" wrapText="1" indent="1"/>
    </xf>
    <xf numFmtId="167" fontId="16" fillId="0" borderId="19" xfId="6" applyNumberFormat="1" applyFont="1" applyBorder="1" applyAlignment="1">
      <alignment horizontal="center" vertical="center"/>
    </xf>
    <xf numFmtId="166" fontId="16" fillId="0" borderId="19" xfId="6" applyNumberFormat="1" applyFont="1" applyFill="1" applyBorder="1" applyAlignment="1">
      <alignment horizontal="center" vertical="center"/>
    </xf>
    <xf numFmtId="9" fontId="16" fillId="0" borderId="19" xfId="7" applyFont="1" applyBorder="1" applyAlignment="1">
      <alignment horizontal="center" vertical="center"/>
    </xf>
    <xf numFmtId="167" fontId="18" fillId="5" borderId="19" xfId="6" applyNumberFormat="1" applyFont="1" applyFill="1" applyBorder="1" applyAlignment="1">
      <alignment horizontal="center" vertical="center"/>
    </xf>
    <xf numFmtId="0" fontId="16" fillId="0" borderId="16" xfId="3" applyFont="1" applyBorder="1" applyAlignment="1">
      <alignment vertical="center"/>
    </xf>
    <xf numFmtId="0" fontId="18" fillId="0" borderId="12" xfId="3" applyFont="1" applyBorder="1" applyAlignment="1">
      <alignment vertical="center" wrapText="1"/>
    </xf>
    <xf numFmtId="167" fontId="18" fillId="0" borderId="16" xfId="6" applyNumberFormat="1" applyFont="1" applyBorder="1" applyAlignment="1">
      <alignment horizontal="center" vertical="center"/>
    </xf>
    <xf numFmtId="9" fontId="18" fillId="0" borderId="16" xfId="7" applyFont="1" applyBorder="1" applyAlignment="1">
      <alignment horizontal="center" vertical="center"/>
    </xf>
    <xf numFmtId="167" fontId="18" fillId="5" borderId="16" xfId="6" applyNumberFormat="1" applyFont="1" applyFill="1" applyBorder="1" applyAlignment="1">
      <alignment horizontal="center" vertical="center"/>
    </xf>
    <xf numFmtId="49" fontId="18" fillId="5" borderId="1" xfId="5" applyNumberFormat="1" applyFont="1" applyFill="1" applyBorder="1" applyAlignment="1">
      <alignment horizontal="center" vertical="center" wrapText="1"/>
    </xf>
    <xf numFmtId="0" fontId="18" fillId="5" borderId="1" xfId="5" applyFont="1" applyFill="1" applyBorder="1" applyAlignment="1">
      <alignment horizontal="center" vertical="center" wrapText="1"/>
    </xf>
    <xf numFmtId="49" fontId="18" fillId="0" borderId="1" xfId="5" applyNumberFormat="1" applyFont="1" applyBorder="1" applyAlignment="1">
      <alignment horizontal="center" vertical="center"/>
    </xf>
    <xf numFmtId="0" fontId="16" fillId="0" borderId="1" xfId="5" applyFont="1" applyBorder="1" applyAlignment="1">
      <alignment horizontal="left" vertical="center" wrapText="1" indent="1"/>
    </xf>
    <xf numFmtId="0" fontId="16" fillId="0" borderId="1" xfId="5" applyFont="1" applyBorder="1" applyAlignment="1">
      <alignment horizontal="center" vertical="center" wrapText="1"/>
    </xf>
    <xf numFmtId="43" fontId="16" fillId="0" borderId="1" xfId="1" applyFont="1" applyBorder="1" applyAlignment="1">
      <alignment horizontal="center" vertical="center"/>
    </xf>
    <xf numFmtId="43" fontId="18" fillId="5" borderId="1" xfId="1" applyFont="1" applyFill="1" applyBorder="1" applyAlignment="1">
      <alignment horizontal="center" vertical="center"/>
    </xf>
    <xf numFmtId="0" fontId="18" fillId="5" borderId="1" xfId="3" applyFont="1" applyFill="1" applyBorder="1" applyAlignment="1">
      <alignment vertical="center"/>
    </xf>
    <xf numFmtId="0" fontId="18" fillId="5" borderId="1" xfId="3" applyFont="1" applyFill="1" applyBorder="1" applyAlignment="1">
      <alignment vertical="center" wrapText="1"/>
    </xf>
    <xf numFmtId="0" fontId="16" fillId="0" borderId="0" xfId="3" applyFont="1" applyBorder="1" applyAlignment="1">
      <alignment vertical="center"/>
    </xf>
    <xf numFmtId="0" fontId="18" fillId="0" borderId="0" xfId="3" applyFont="1" applyBorder="1" applyAlignment="1">
      <alignment vertical="center" wrapText="1"/>
    </xf>
    <xf numFmtId="43" fontId="18" fillId="0" borderId="0" xfId="1" applyFont="1" applyBorder="1" applyAlignment="1">
      <alignment horizontal="center" vertical="center"/>
    </xf>
    <xf numFmtId="0" fontId="22" fillId="0" borderId="0" xfId="8" applyFont="1" applyAlignment="1">
      <alignment horizontal="center" vertical="center"/>
    </xf>
    <xf numFmtId="0" fontId="23" fillId="0" borderId="0" xfId="0" applyFont="1"/>
    <xf numFmtId="0" fontId="22" fillId="0" borderId="0" xfId="8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0" xfId="3" applyFont="1" applyAlignment="1">
      <alignment horizontal="right" vertical="center"/>
    </xf>
    <xf numFmtId="167" fontId="16" fillId="0" borderId="0" xfId="3" applyNumberFormat="1" applyFont="1" applyAlignment="1">
      <alignment horizontal="center" vertical="center"/>
    </xf>
    <xf numFmtId="0" fontId="16" fillId="0" borderId="27" xfId="5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164" fontId="27" fillId="0" borderId="1" xfId="1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 indent="1"/>
    </xf>
    <xf numFmtId="43" fontId="24" fillId="0" borderId="1" xfId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left" vertical="center" wrapText="1" indent="1"/>
    </xf>
    <xf numFmtId="43" fontId="10" fillId="9" borderId="1" xfId="1" applyFont="1" applyFill="1" applyBorder="1" applyAlignment="1">
      <alignment horizontal="center" vertical="center" wrapText="1"/>
    </xf>
    <xf numFmtId="43" fontId="24" fillId="0" borderId="1" xfId="1" applyNumberFormat="1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 indent="1"/>
    </xf>
    <xf numFmtId="43" fontId="12" fillId="0" borderId="1" xfId="1" applyNumberFormat="1" applyFont="1" applyFill="1" applyBorder="1" applyAlignment="1">
      <alignment horizontal="center" vertical="center"/>
    </xf>
    <xf numFmtId="43" fontId="13" fillId="0" borderId="0" xfId="0" applyNumberFormat="1" applyFont="1" applyFill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43" fontId="13" fillId="0" borderId="1" xfId="2" applyNumberFormat="1" applyFon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 wrapText="1"/>
    </xf>
    <xf numFmtId="43" fontId="12" fillId="12" borderId="1" xfId="1" applyNumberFormat="1" applyFont="1" applyFill="1" applyBorder="1" applyAlignment="1">
      <alignment horizontal="center" vertical="center"/>
    </xf>
    <xf numFmtId="43" fontId="13" fillId="0" borderId="0" xfId="1" applyFont="1" applyFill="1" applyAlignment="1">
      <alignment vertical="center"/>
    </xf>
    <xf numFmtId="49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43" fontId="12" fillId="0" borderId="0" xfId="1" applyNumberFormat="1" applyFont="1" applyFill="1" applyBorder="1" applyAlignment="1">
      <alignment horizontal="center" vertical="center"/>
    </xf>
    <xf numFmtId="0" fontId="28" fillId="0" borderId="0" xfId="0" applyFont="1" applyFill="1"/>
    <xf numFmtId="43" fontId="13" fillId="0" borderId="0" xfId="0" applyNumberFormat="1" applyFont="1" applyFill="1" applyAlignment="1">
      <alignment horizontal="center" vertical="center"/>
    </xf>
    <xf numFmtId="43" fontId="16" fillId="0" borderId="1" xfId="3" applyNumberFormat="1" applyFont="1" applyBorder="1" applyAlignment="1">
      <alignment vertical="center"/>
    </xf>
    <xf numFmtId="0" fontId="7" fillId="0" borderId="0" xfId="3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1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7" fillId="0" borderId="0" xfId="3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2" borderId="1" xfId="3" applyFont="1" applyFill="1" applyBorder="1" applyAlignment="1">
      <alignment horizontal="center" vertical="center" wrapText="1"/>
    </xf>
    <xf numFmtId="0" fontId="7" fillId="0" borderId="0" xfId="3" applyFont="1" applyAlignment="1">
      <alignment horizontal="left"/>
    </xf>
    <xf numFmtId="0" fontId="0" fillId="0" borderId="1" xfId="0" applyFill="1" applyBorder="1"/>
    <xf numFmtId="0" fontId="2" fillId="0" borderId="0" xfId="0" applyFont="1" applyAlignment="1">
      <alignment horizontal="center" wrapText="1"/>
    </xf>
    <xf numFmtId="17" fontId="10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0" fontId="7" fillId="0" borderId="0" xfId="3" applyFont="1" applyAlignment="1">
      <alignment horizontal="left"/>
    </xf>
    <xf numFmtId="0" fontId="4" fillId="2" borderId="1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49" fontId="18" fillId="5" borderId="21" xfId="5" applyNumberFormat="1" applyFont="1" applyFill="1" applyBorder="1" applyAlignment="1">
      <alignment horizontal="center" vertical="center" wrapText="1"/>
    </xf>
    <xf numFmtId="49" fontId="18" fillId="5" borderId="23" xfId="5" applyNumberFormat="1" applyFont="1" applyFill="1" applyBorder="1" applyAlignment="1">
      <alignment horizontal="center" vertical="center" wrapText="1"/>
    </xf>
    <xf numFmtId="49" fontId="18" fillId="5" borderId="15" xfId="5" applyNumberFormat="1" applyFont="1" applyFill="1" applyBorder="1" applyAlignment="1">
      <alignment horizontal="center" vertical="center" wrapText="1"/>
    </xf>
    <xf numFmtId="0" fontId="18" fillId="5" borderId="21" xfId="5" applyFont="1" applyFill="1" applyBorder="1" applyAlignment="1">
      <alignment horizontal="center" vertical="center" wrapText="1"/>
    </xf>
    <xf numFmtId="0" fontId="18" fillId="5" borderId="23" xfId="5" applyFont="1" applyFill="1" applyBorder="1" applyAlignment="1">
      <alignment horizontal="center" vertical="center" wrapText="1"/>
    </xf>
    <xf numFmtId="0" fontId="18" fillId="5" borderId="15" xfId="5" applyFont="1" applyFill="1" applyBorder="1" applyAlignment="1">
      <alignment horizontal="center" vertical="center" wrapText="1"/>
    </xf>
    <xf numFmtId="0" fontId="18" fillId="5" borderId="22" xfId="5" applyFont="1" applyFill="1" applyBorder="1" applyAlignment="1">
      <alignment horizontal="center" vertical="center" wrapText="1"/>
    </xf>
    <xf numFmtId="0" fontId="17" fillId="5" borderId="10" xfId="5" applyFont="1" applyFill="1" applyBorder="1" applyAlignment="1">
      <alignment horizontal="center" vertical="center"/>
    </xf>
    <xf numFmtId="0" fontId="17" fillId="5" borderId="11" xfId="5" applyFont="1" applyFill="1" applyBorder="1" applyAlignment="1">
      <alignment horizontal="center" vertical="center"/>
    </xf>
    <xf numFmtId="0" fontId="18" fillId="5" borderId="24" xfId="5" applyFont="1" applyFill="1" applyBorder="1" applyAlignment="1">
      <alignment horizontal="center" vertical="center" wrapText="1"/>
    </xf>
    <xf numFmtId="0" fontId="18" fillId="5" borderId="25" xfId="5" applyFont="1" applyFill="1" applyBorder="1" applyAlignment="1">
      <alignment horizontal="center" vertical="center" wrapText="1"/>
    </xf>
    <xf numFmtId="0" fontId="18" fillId="5" borderId="26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</cellXfs>
  <cellStyles count="9">
    <cellStyle name="Обычный" xfId="0" builtinId="0"/>
    <cellStyle name="Обычный 2" xfId="5"/>
    <cellStyle name="Обычный 3" xfId="3"/>
    <cellStyle name="Обычный 6 3" xfId="8"/>
    <cellStyle name="Процентный" xfId="2" builtinId="5"/>
    <cellStyle name="Процентный 2" xfId="7"/>
    <cellStyle name="Финансовый" xfId="1" builtinId="3"/>
    <cellStyle name="Финансовый 2" xfId="6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6;&#1086;&#1084;&#1072;/AppData/Local/Microsoft/Windows/INetCache/Content.Outlook/XJ976NOX/&#1050;&#1086;&#1087;&#1080;&#1103;%20&#1048;&#1055;&#1056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объектов"/>
      <sheetName val="Календарный план"/>
      <sheetName val="Цены"/>
      <sheetName val="СОЗДАНИЕ_оборуд, раб, тр"/>
      <sheetName val="СОЗДАНИЕ_Аренда склада"/>
      <sheetName val="СОЗДАНИЕ_ФОТ"/>
      <sheetName val="СОЗДАНИЕ_Услуги услуги"/>
      <sheetName val="СОЗДАНИЕ_Смета затрат"/>
      <sheetName val="СОЗДАНИЕ_ДПН 2020"/>
      <sheetName val="СОЗДАНИЕ_ДПН 2021"/>
      <sheetName val="СОЗДАНИЕ_ДПН 2022"/>
      <sheetName val="ЭКСПЛУАТАЦИЯ_Смета затрат"/>
      <sheetName val="ЭКСПЛУАТАЦИЯ_ФОТ"/>
      <sheetName val="ЭКСПЛ СИЗы, инструм"/>
    </sheetNames>
    <sheetDataSet>
      <sheetData sheetId="0"/>
      <sheetData sheetId="1">
        <row r="16">
          <cell r="K16">
            <v>0</v>
          </cell>
          <cell r="L16">
            <v>0</v>
          </cell>
          <cell r="T16">
            <v>0</v>
          </cell>
          <cell r="U16">
            <v>0</v>
          </cell>
          <cell r="V16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workbookViewId="0">
      <selection activeCell="G66" sqref="G66"/>
    </sheetView>
  </sheetViews>
  <sheetFormatPr defaultRowHeight="15" x14ac:dyDescent="0.25"/>
  <cols>
    <col min="1" max="1" width="4.7109375" customWidth="1"/>
    <col min="2" max="2" width="23" style="8" customWidth="1"/>
    <col min="3" max="3" width="30.42578125" customWidth="1"/>
    <col min="4" max="4" width="18.140625" style="220" customWidth="1"/>
    <col min="252" max="252" width="4.7109375" customWidth="1"/>
    <col min="253" max="253" width="22.85546875" customWidth="1"/>
    <col min="254" max="254" width="29.28515625" customWidth="1"/>
    <col min="255" max="255" width="31.140625" customWidth="1"/>
    <col min="256" max="256" width="18.140625" customWidth="1"/>
    <col min="257" max="258" width="21.140625" customWidth="1"/>
    <col min="259" max="259" width="18.140625" customWidth="1"/>
    <col min="508" max="508" width="4.7109375" customWidth="1"/>
    <col min="509" max="509" width="22.85546875" customWidth="1"/>
    <col min="510" max="510" width="29.28515625" customWidth="1"/>
    <col min="511" max="511" width="31.140625" customWidth="1"/>
    <col min="512" max="512" width="18.140625" customWidth="1"/>
    <col min="513" max="514" width="21.140625" customWidth="1"/>
    <col min="515" max="515" width="18.140625" customWidth="1"/>
    <col min="764" max="764" width="4.7109375" customWidth="1"/>
    <col min="765" max="765" width="22.85546875" customWidth="1"/>
    <col min="766" max="766" width="29.28515625" customWidth="1"/>
    <col min="767" max="767" width="31.140625" customWidth="1"/>
    <col min="768" max="768" width="18.140625" customWidth="1"/>
    <col min="769" max="770" width="21.140625" customWidth="1"/>
    <col min="771" max="771" width="18.140625" customWidth="1"/>
    <col min="1020" max="1020" width="4.7109375" customWidth="1"/>
    <col min="1021" max="1021" width="22.85546875" customWidth="1"/>
    <col min="1022" max="1022" width="29.28515625" customWidth="1"/>
    <col min="1023" max="1023" width="31.140625" customWidth="1"/>
    <col min="1024" max="1024" width="18.140625" customWidth="1"/>
    <col min="1025" max="1026" width="21.140625" customWidth="1"/>
    <col min="1027" max="1027" width="18.140625" customWidth="1"/>
    <col min="1276" max="1276" width="4.7109375" customWidth="1"/>
    <col min="1277" max="1277" width="22.85546875" customWidth="1"/>
    <col min="1278" max="1278" width="29.28515625" customWidth="1"/>
    <col min="1279" max="1279" width="31.140625" customWidth="1"/>
    <col min="1280" max="1280" width="18.140625" customWidth="1"/>
    <col min="1281" max="1282" width="21.140625" customWidth="1"/>
    <col min="1283" max="1283" width="18.140625" customWidth="1"/>
    <col min="1532" max="1532" width="4.7109375" customWidth="1"/>
    <col min="1533" max="1533" width="22.85546875" customWidth="1"/>
    <col min="1534" max="1534" width="29.28515625" customWidth="1"/>
    <col min="1535" max="1535" width="31.140625" customWidth="1"/>
    <col min="1536" max="1536" width="18.140625" customWidth="1"/>
    <col min="1537" max="1538" width="21.140625" customWidth="1"/>
    <col min="1539" max="1539" width="18.140625" customWidth="1"/>
    <col min="1788" max="1788" width="4.7109375" customWidth="1"/>
    <col min="1789" max="1789" width="22.85546875" customWidth="1"/>
    <col min="1790" max="1790" width="29.28515625" customWidth="1"/>
    <col min="1791" max="1791" width="31.140625" customWidth="1"/>
    <col min="1792" max="1792" width="18.140625" customWidth="1"/>
    <col min="1793" max="1794" width="21.140625" customWidth="1"/>
    <col min="1795" max="1795" width="18.140625" customWidth="1"/>
    <col min="2044" max="2044" width="4.7109375" customWidth="1"/>
    <col min="2045" max="2045" width="22.85546875" customWidth="1"/>
    <col min="2046" max="2046" width="29.28515625" customWidth="1"/>
    <col min="2047" max="2047" width="31.140625" customWidth="1"/>
    <col min="2048" max="2048" width="18.140625" customWidth="1"/>
    <col min="2049" max="2050" width="21.140625" customWidth="1"/>
    <col min="2051" max="2051" width="18.140625" customWidth="1"/>
    <col min="2300" max="2300" width="4.7109375" customWidth="1"/>
    <col min="2301" max="2301" width="22.85546875" customWidth="1"/>
    <col min="2302" max="2302" width="29.28515625" customWidth="1"/>
    <col min="2303" max="2303" width="31.140625" customWidth="1"/>
    <col min="2304" max="2304" width="18.140625" customWidth="1"/>
    <col min="2305" max="2306" width="21.140625" customWidth="1"/>
    <col min="2307" max="2307" width="18.140625" customWidth="1"/>
    <col min="2556" max="2556" width="4.7109375" customWidth="1"/>
    <col min="2557" max="2557" width="22.85546875" customWidth="1"/>
    <col min="2558" max="2558" width="29.28515625" customWidth="1"/>
    <col min="2559" max="2559" width="31.140625" customWidth="1"/>
    <col min="2560" max="2560" width="18.140625" customWidth="1"/>
    <col min="2561" max="2562" width="21.140625" customWidth="1"/>
    <col min="2563" max="2563" width="18.140625" customWidth="1"/>
    <col min="2812" max="2812" width="4.7109375" customWidth="1"/>
    <col min="2813" max="2813" width="22.85546875" customWidth="1"/>
    <col min="2814" max="2814" width="29.28515625" customWidth="1"/>
    <col min="2815" max="2815" width="31.140625" customWidth="1"/>
    <col min="2816" max="2816" width="18.140625" customWidth="1"/>
    <col min="2817" max="2818" width="21.140625" customWidth="1"/>
    <col min="2819" max="2819" width="18.140625" customWidth="1"/>
    <col min="3068" max="3068" width="4.7109375" customWidth="1"/>
    <col min="3069" max="3069" width="22.85546875" customWidth="1"/>
    <col min="3070" max="3070" width="29.28515625" customWidth="1"/>
    <col min="3071" max="3071" width="31.140625" customWidth="1"/>
    <col min="3072" max="3072" width="18.140625" customWidth="1"/>
    <col min="3073" max="3074" width="21.140625" customWidth="1"/>
    <col min="3075" max="3075" width="18.140625" customWidth="1"/>
    <col min="3324" max="3324" width="4.7109375" customWidth="1"/>
    <col min="3325" max="3325" width="22.85546875" customWidth="1"/>
    <col min="3326" max="3326" width="29.28515625" customWidth="1"/>
    <col min="3327" max="3327" width="31.140625" customWidth="1"/>
    <col min="3328" max="3328" width="18.140625" customWidth="1"/>
    <col min="3329" max="3330" width="21.140625" customWidth="1"/>
    <col min="3331" max="3331" width="18.140625" customWidth="1"/>
    <col min="3580" max="3580" width="4.7109375" customWidth="1"/>
    <col min="3581" max="3581" width="22.85546875" customWidth="1"/>
    <col min="3582" max="3582" width="29.28515625" customWidth="1"/>
    <col min="3583" max="3583" width="31.140625" customWidth="1"/>
    <col min="3584" max="3584" width="18.140625" customWidth="1"/>
    <col min="3585" max="3586" width="21.140625" customWidth="1"/>
    <col min="3587" max="3587" width="18.140625" customWidth="1"/>
    <col min="3836" max="3836" width="4.7109375" customWidth="1"/>
    <col min="3837" max="3837" width="22.85546875" customWidth="1"/>
    <col min="3838" max="3838" width="29.28515625" customWidth="1"/>
    <col min="3839" max="3839" width="31.140625" customWidth="1"/>
    <col min="3840" max="3840" width="18.140625" customWidth="1"/>
    <col min="3841" max="3842" width="21.140625" customWidth="1"/>
    <col min="3843" max="3843" width="18.140625" customWidth="1"/>
    <col min="4092" max="4092" width="4.7109375" customWidth="1"/>
    <col min="4093" max="4093" width="22.85546875" customWidth="1"/>
    <col min="4094" max="4094" width="29.28515625" customWidth="1"/>
    <col min="4095" max="4095" width="31.140625" customWidth="1"/>
    <col min="4096" max="4096" width="18.140625" customWidth="1"/>
    <col min="4097" max="4098" width="21.140625" customWidth="1"/>
    <col min="4099" max="4099" width="18.140625" customWidth="1"/>
    <col min="4348" max="4348" width="4.7109375" customWidth="1"/>
    <col min="4349" max="4349" width="22.85546875" customWidth="1"/>
    <col min="4350" max="4350" width="29.28515625" customWidth="1"/>
    <col min="4351" max="4351" width="31.140625" customWidth="1"/>
    <col min="4352" max="4352" width="18.140625" customWidth="1"/>
    <col min="4353" max="4354" width="21.140625" customWidth="1"/>
    <col min="4355" max="4355" width="18.140625" customWidth="1"/>
    <col min="4604" max="4604" width="4.7109375" customWidth="1"/>
    <col min="4605" max="4605" width="22.85546875" customWidth="1"/>
    <col min="4606" max="4606" width="29.28515625" customWidth="1"/>
    <col min="4607" max="4607" width="31.140625" customWidth="1"/>
    <col min="4608" max="4608" width="18.140625" customWidth="1"/>
    <col min="4609" max="4610" width="21.140625" customWidth="1"/>
    <col min="4611" max="4611" width="18.140625" customWidth="1"/>
    <col min="4860" max="4860" width="4.7109375" customWidth="1"/>
    <col min="4861" max="4861" width="22.85546875" customWidth="1"/>
    <col min="4862" max="4862" width="29.28515625" customWidth="1"/>
    <col min="4863" max="4863" width="31.140625" customWidth="1"/>
    <col min="4864" max="4864" width="18.140625" customWidth="1"/>
    <col min="4865" max="4866" width="21.140625" customWidth="1"/>
    <col min="4867" max="4867" width="18.140625" customWidth="1"/>
    <col min="5116" max="5116" width="4.7109375" customWidth="1"/>
    <col min="5117" max="5117" width="22.85546875" customWidth="1"/>
    <col min="5118" max="5118" width="29.28515625" customWidth="1"/>
    <col min="5119" max="5119" width="31.140625" customWidth="1"/>
    <col min="5120" max="5120" width="18.140625" customWidth="1"/>
    <col min="5121" max="5122" width="21.140625" customWidth="1"/>
    <col min="5123" max="5123" width="18.140625" customWidth="1"/>
    <col min="5372" max="5372" width="4.7109375" customWidth="1"/>
    <col min="5373" max="5373" width="22.85546875" customWidth="1"/>
    <col min="5374" max="5374" width="29.28515625" customWidth="1"/>
    <col min="5375" max="5375" width="31.140625" customWidth="1"/>
    <col min="5376" max="5376" width="18.140625" customWidth="1"/>
    <col min="5377" max="5378" width="21.140625" customWidth="1"/>
    <col min="5379" max="5379" width="18.140625" customWidth="1"/>
    <col min="5628" max="5628" width="4.7109375" customWidth="1"/>
    <col min="5629" max="5629" width="22.85546875" customWidth="1"/>
    <col min="5630" max="5630" width="29.28515625" customWidth="1"/>
    <col min="5631" max="5631" width="31.140625" customWidth="1"/>
    <col min="5632" max="5632" width="18.140625" customWidth="1"/>
    <col min="5633" max="5634" width="21.140625" customWidth="1"/>
    <col min="5635" max="5635" width="18.140625" customWidth="1"/>
    <col min="5884" max="5884" width="4.7109375" customWidth="1"/>
    <col min="5885" max="5885" width="22.85546875" customWidth="1"/>
    <col min="5886" max="5886" width="29.28515625" customWidth="1"/>
    <col min="5887" max="5887" width="31.140625" customWidth="1"/>
    <col min="5888" max="5888" width="18.140625" customWidth="1"/>
    <col min="5889" max="5890" width="21.140625" customWidth="1"/>
    <col min="5891" max="5891" width="18.140625" customWidth="1"/>
    <col min="6140" max="6140" width="4.7109375" customWidth="1"/>
    <col min="6141" max="6141" width="22.85546875" customWidth="1"/>
    <col min="6142" max="6142" width="29.28515625" customWidth="1"/>
    <col min="6143" max="6143" width="31.140625" customWidth="1"/>
    <col min="6144" max="6144" width="18.140625" customWidth="1"/>
    <col min="6145" max="6146" width="21.140625" customWidth="1"/>
    <col min="6147" max="6147" width="18.140625" customWidth="1"/>
    <col min="6396" max="6396" width="4.7109375" customWidth="1"/>
    <col min="6397" max="6397" width="22.85546875" customWidth="1"/>
    <col min="6398" max="6398" width="29.28515625" customWidth="1"/>
    <col min="6399" max="6399" width="31.140625" customWidth="1"/>
    <col min="6400" max="6400" width="18.140625" customWidth="1"/>
    <col min="6401" max="6402" width="21.140625" customWidth="1"/>
    <col min="6403" max="6403" width="18.140625" customWidth="1"/>
    <col min="6652" max="6652" width="4.7109375" customWidth="1"/>
    <col min="6653" max="6653" width="22.85546875" customWidth="1"/>
    <col min="6654" max="6654" width="29.28515625" customWidth="1"/>
    <col min="6655" max="6655" width="31.140625" customWidth="1"/>
    <col min="6656" max="6656" width="18.140625" customWidth="1"/>
    <col min="6657" max="6658" width="21.140625" customWidth="1"/>
    <col min="6659" max="6659" width="18.140625" customWidth="1"/>
    <col min="6908" max="6908" width="4.7109375" customWidth="1"/>
    <col min="6909" max="6909" width="22.85546875" customWidth="1"/>
    <col min="6910" max="6910" width="29.28515625" customWidth="1"/>
    <col min="6911" max="6911" width="31.140625" customWidth="1"/>
    <col min="6912" max="6912" width="18.140625" customWidth="1"/>
    <col min="6913" max="6914" width="21.140625" customWidth="1"/>
    <col min="6915" max="6915" width="18.140625" customWidth="1"/>
    <col min="7164" max="7164" width="4.7109375" customWidth="1"/>
    <col min="7165" max="7165" width="22.85546875" customWidth="1"/>
    <col min="7166" max="7166" width="29.28515625" customWidth="1"/>
    <col min="7167" max="7167" width="31.140625" customWidth="1"/>
    <col min="7168" max="7168" width="18.140625" customWidth="1"/>
    <col min="7169" max="7170" width="21.140625" customWidth="1"/>
    <col min="7171" max="7171" width="18.140625" customWidth="1"/>
    <col min="7420" max="7420" width="4.7109375" customWidth="1"/>
    <col min="7421" max="7421" width="22.85546875" customWidth="1"/>
    <col min="7422" max="7422" width="29.28515625" customWidth="1"/>
    <col min="7423" max="7423" width="31.140625" customWidth="1"/>
    <col min="7424" max="7424" width="18.140625" customWidth="1"/>
    <col min="7425" max="7426" width="21.140625" customWidth="1"/>
    <col min="7427" max="7427" width="18.140625" customWidth="1"/>
    <col min="7676" max="7676" width="4.7109375" customWidth="1"/>
    <col min="7677" max="7677" width="22.85546875" customWidth="1"/>
    <col min="7678" max="7678" width="29.28515625" customWidth="1"/>
    <col min="7679" max="7679" width="31.140625" customWidth="1"/>
    <col min="7680" max="7680" width="18.140625" customWidth="1"/>
    <col min="7681" max="7682" width="21.140625" customWidth="1"/>
    <col min="7683" max="7683" width="18.140625" customWidth="1"/>
    <col min="7932" max="7932" width="4.7109375" customWidth="1"/>
    <col min="7933" max="7933" width="22.85546875" customWidth="1"/>
    <col min="7934" max="7934" width="29.28515625" customWidth="1"/>
    <col min="7935" max="7935" width="31.140625" customWidth="1"/>
    <col min="7936" max="7936" width="18.140625" customWidth="1"/>
    <col min="7937" max="7938" width="21.140625" customWidth="1"/>
    <col min="7939" max="7939" width="18.140625" customWidth="1"/>
    <col min="8188" max="8188" width="4.7109375" customWidth="1"/>
    <col min="8189" max="8189" width="22.85546875" customWidth="1"/>
    <col min="8190" max="8190" width="29.28515625" customWidth="1"/>
    <col min="8191" max="8191" width="31.140625" customWidth="1"/>
    <col min="8192" max="8192" width="18.140625" customWidth="1"/>
    <col min="8193" max="8194" width="21.140625" customWidth="1"/>
    <col min="8195" max="8195" width="18.140625" customWidth="1"/>
    <col min="8444" max="8444" width="4.7109375" customWidth="1"/>
    <col min="8445" max="8445" width="22.85546875" customWidth="1"/>
    <col min="8446" max="8446" width="29.28515625" customWidth="1"/>
    <col min="8447" max="8447" width="31.140625" customWidth="1"/>
    <col min="8448" max="8448" width="18.140625" customWidth="1"/>
    <col min="8449" max="8450" width="21.140625" customWidth="1"/>
    <col min="8451" max="8451" width="18.140625" customWidth="1"/>
    <col min="8700" max="8700" width="4.7109375" customWidth="1"/>
    <col min="8701" max="8701" width="22.85546875" customWidth="1"/>
    <col min="8702" max="8702" width="29.28515625" customWidth="1"/>
    <col min="8703" max="8703" width="31.140625" customWidth="1"/>
    <col min="8704" max="8704" width="18.140625" customWidth="1"/>
    <col min="8705" max="8706" width="21.140625" customWidth="1"/>
    <col min="8707" max="8707" width="18.140625" customWidth="1"/>
    <col min="8956" max="8956" width="4.7109375" customWidth="1"/>
    <col min="8957" max="8957" width="22.85546875" customWidth="1"/>
    <col min="8958" max="8958" width="29.28515625" customWidth="1"/>
    <col min="8959" max="8959" width="31.140625" customWidth="1"/>
    <col min="8960" max="8960" width="18.140625" customWidth="1"/>
    <col min="8961" max="8962" width="21.140625" customWidth="1"/>
    <col min="8963" max="8963" width="18.140625" customWidth="1"/>
    <col min="9212" max="9212" width="4.7109375" customWidth="1"/>
    <col min="9213" max="9213" width="22.85546875" customWidth="1"/>
    <col min="9214" max="9214" width="29.28515625" customWidth="1"/>
    <col min="9215" max="9215" width="31.140625" customWidth="1"/>
    <col min="9216" max="9216" width="18.140625" customWidth="1"/>
    <col min="9217" max="9218" width="21.140625" customWidth="1"/>
    <col min="9219" max="9219" width="18.140625" customWidth="1"/>
    <col min="9468" max="9468" width="4.7109375" customWidth="1"/>
    <col min="9469" max="9469" width="22.85546875" customWidth="1"/>
    <col min="9470" max="9470" width="29.28515625" customWidth="1"/>
    <col min="9471" max="9471" width="31.140625" customWidth="1"/>
    <col min="9472" max="9472" width="18.140625" customWidth="1"/>
    <col min="9473" max="9474" width="21.140625" customWidth="1"/>
    <col min="9475" max="9475" width="18.140625" customWidth="1"/>
    <col min="9724" max="9724" width="4.7109375" customWidth="1"/>
    <col min="9725" max="9725" width="22.85546875" customWidth="1"/>
    <col min="9726" max="9726" width="29.28515625" customWidth="1"/>
    <col min="9727" max="9727" width="31.140625" customWidth="1"/>
    <col min="9728" max="9728" width="18.140625" customWidth="1"/>
    <col min="9729" max="9730" width="21.140625" customWidth="1"/>
    <col min="9731" max="9731" width="18.140625" customWidth="1"/>
    <col min="9980" max="9980" width="4.7109375" customWidth="1"/>
    <col min="9981" max="9981" width="22.85546875" customWidth="1"/>
    <col min="9982" max="9982" width="29.28515625" customWidth="1"/>
    <col min="9983" max="9983" width="31.140625" customWidth="1"/>
    <col min="9984" max="9984" width="18.140625" customWidth="1"/>
    <col min="9985" max="9986" width="21.140625" customWidth="1"/>
    <col min="9987" max="9987" width="18.140625" customWidth="1"/>
    <col min="10236" max="10236" width="4.7109375" customWidth="1"/>
    <col min="10237" max="10237" width="22.85546875" customWidth="1"/>
    <col min="10238" max="10238" width="29.28515625" customWidth="1"/>
    <col min="10239" max="10239" width="31.140625" customWidth="1"/>
    <col min="10240" max="10240" width="18.140625" customWidth="1"/>
    <col min="10241" max="10242" width="21.140625" customWidth="1"/>
    <col min="10243" max="10243" width="18.140625" customWidth="1"/>
    <col min="10492" max="10492" width="4.7109375" customWidth="1"/>
    <col min="10493" max="10493" width="22.85546875" customWidth="1"/>
    <col min="10494" max="10494" width="29.28515625" customWidth="1"/>
    <col min="10495" max="10495" width="31.140625" customWidth="1"/>
    <col min="10496" max="10496" width="18.140625" customWidth="1"/>
    <col min="10497" max="10498" width="21.140625" customWidth="1"/>
    <col min="10499" max="10499" width="18.140625" customWidth="1"/>
    <col min="10748" max="10748" width="4.7109375" customWidth="1"/>
    <col min="10749" max="10749" width="22.85546875" customWidth="1"/>
    <col min="10750" max="10750" width="29.28515625" customWidth="1"/>
    <col min="10751" max="10751" width="31.140625" customWidth="1"/>
    <col min="10752" max="10752" width="18.140625" customWidth="1"/>
    <col min="10753" max="10754" width="21.140625" customWidth="1"/>
    <col min="10755" max="10755" width="18.140625" customWidth="1"/>
    <col min="11004" max="11004" width="4.7109375" customWidth="1"/>
    <col min="11005" max="11005" width="22.85546875" customWidth="1"/>
    <col min="11006" max="11006" width="29.28515625" customWidth="1"/>
    <col min="11007" max="11007" width="31.140625" customWidth="1"/>
    <col min="11008" max="11008" width="18.140625" customWidth="1"/>
    <col min="11009" max="11010" width="21.140625" customWidth="1"/>
    <col min="11011" max="11011" width="18.140625" customWidth="1"/>
    <col min="11260" max="11260" width="4.7109375" customWidth="1"/>
    <col min="11261" max="11261" width="22.85546875" customWidth="1"/>
    <col min="11262" max="11262" width="29.28515625" customWidth="1"/>
    <col min="11263" max="11263" width="31.140625" customWidth="1"/>
    <col min="11264" max="11264" width="18.140625" customWidth="1"/>
    <col min="11265" max="11266" width="21.140625" customWidth="1"/>
    <col min="11267" max="11267" width="18.140625" customWidth="1"/>
    <col min="11516" max="11516" width="4.7109375" customWidth="1"/>
    <col min="11517" max="11517" width="22.85546875" customWidth="1"/>
    <col min="11518" max="11518" width="29.28515625" customWidth="1"/>
    <col min="11519" max="11519" width="31.140625" customWidth="1"/>
    <col min="11520" max="11520" width="18.140625" customWidth="1"/>
    <col min="11521" max="11522" width="21.140625" customWidth="1"/>
    <col min="11523" max="11523" width="18.140625" customWidth="1"/>
    <col min="11772" max="11772" width="4.7109375" customWidth="1"/>
    <col min="11773" max="11773" width="22.85546875" customWidth="1"/>
    <col min="11774" max="11774" width="29.28515625" customWidth="1"/>
    <col min="11775" max="11775" width="31.140625" customWidth="1"/>
    <col min="11776" max="11776" width="18.140625" customWidth="1"/>
    <col min="11777" max="11778" width="21.140625" customWidth="1"/>
    <col min="11779" max="11779" width="18.140625" customWidth="1"/>
    <col min="12028" max="12028" width="4.7109375" customWidth="1"/>
    <col min="12029" max="12029" width="22.85546875" customWidth="1"/>
    <col min="12030" max="12030" width="29.28515625" customWidth="1"/>
    <col min="12031" max="12031" width="31.140625" customWidth="1"/>
    <col min="12032" max="12032" width="18.140625" customWidth="1"/>
    <col min="12033" max="12034" width="21.140625" customWidth="1"/>
    <col min="12035" max="12035" width="18.140625" customWidth="1"/>
    <col min="12284" max="12284" width="4.7109375" customWidth="1"/>
    <col min="12285" max="12285" width="22.85546875" customWidth="1"/>
    <col min="12286" max="12286" width="29.28515625" customWidth="1"/>
    <col min="12287" max="12287" width="31.140625" customWidth="1"/>
    <col min="12288" max="12288" width="18.140625" customWidth="1"/>
    <col min="12289" max="12290" width="21.140625" customWidth="1"/>
    <col min="12291" max="12291" width="18.140625" customWidth="1"/>
    <col min="12540" max="12540" width="4.7109375" customWidth="1"/>
    <col min="12541" max="12541" width="22.85546875" customWidth="1"/>
    <col min="12542" max="12542" width="29.28515625" customWidth="1"/>
    <col min="12543" max="12543" width="31.140625" customWidth="1"/>
    <col min="12544" max="12544" width="18.140625" customWidth="1"/>
    <col min="12545" max="12546" width="21.140625" customWidth="1"/>
    <col min="12547" max="12547" width="18.140625" customWidth="1"/>
    <col min="12796" max="12796" width="4.7109375" customWidth="1"/>
    <col min="12797" max="12797" width="22.85546875" customWidth="1"/>
    <col min="12798" max="12798" width="29.28515625" customWidth="1"/>
    <col min="12799" max="12799" width="31.140625" customWidth="1"/>
    <col min="12800" max="12800" width="18.140625" customWidth="1"/>
    <col min="12801" max="12802" width="21.140625" customWidth="1"/>
    <col min="12803" max="12803" width="18.140625" customWidth="1"/>
    <col min="13052" max="13052" width="4.7109375" customWidth="1"/>
    <col min="13053" max="13053" width="22.85546875" customWidth="1"/>
    <col min="13054" max="13054" width="29.28515625" customWidth="1"/>
    <col min="13055" max="13055" width="31.140625" customWidth="1"/>
    <col min="13056" max="13056" width="18.140625" customWidth="1"/>
    <col min="13057" max="13058" width="21.140625" customWidth="1"/>
    <col min="13059" max="13059" width="18.140625" customWidth="1"/>
    <col min="13308" max="13308" width="4.7109375" customWidth="1"/>
    <col min="13309" max="13309" width="22.85546875" customWidth="1"/>
    <col min="13310" max="13310" width="29.28515625" customWidth="1"/>
    <col min="13311" max="13311" width="31.140625" customWidth="1"/>
    <col min="13312" max="13312" width="18.140625" customWidth="1"/>
    <col min="13313" max="13314" width="21.140625" customWidth="1"/>
    <col min="13315" max="13315" width="18.140625" customWidth="1"/>
    <col min="13564" max="13564" width="4.7109375" customWidth="1"/>
    <col min="13565" max="13565" width="22.85546875" customWidth="1"/>
    <col min="13566" max="13566" width="29.28515625" customWidth="1"/>
    <col min="13567" max="13567" width="31.140625" customWidth="1"/>
    <col min="13568" max="13568" width="18.140625" customWidth="1"/>
    <col min="13569" max="13570" width="21.140625" customWidth="1"/>
    <col min="13571" max="13571" width="18.140625" customWidth="1"/>
    <col min="13820" max="13820" width="4.7109375" customWidth="1"/>
    <col min="13821" max="13821" width="22.85546875" customWidth="1"/>
    <col min="13822" max="13822" width="29.28515625" customWidth="1"/>
    <col min="13823" max="13823" width="31.140625" customWidth="1"/>
    <col min="13824" max="13824" width="18.140625" customWidth="1"/>
    <col min="13825" max="13826" width="21.140625" customWidth="1"/>
    <col min="13827" max="13827" width="18.140625" customWidth="1"/>
    <col min="14076" max="14076" width="4.7109375" customWidth="1"/>
    <col min="14077" max="14077" width="22.85546875" customWidth="1"/>
    <col min="14078" max="14078" width="29.28515625" customWidth="1"/>
    <col min="14079" max="14079" width="31.140625" customWidth="1"/>
    <col min="14080" max="14080" width="18.140625" customWidth="1"/>
    <col min="14081" max="14082" width="21.140625" customWidth="1"/>
    <col min="14083" max="14083" width="18.140625" customWidth="1"/>
    <col min="14332" max="14332" width="4.7109375" customWidth="1"/>
    <col min="14333" max="14333" width="22.85546875" customWidth="1"/>
    <col min="14334" max="14334" width="29.28515625" customWidth="1"/>
    <col min="14335" max="14335" width="31.140625" customWidth="1"/>
    <col min="14336" max="14336" width="18.140625" customWidth="1"/>
    <col min="14337" max="14338" width="21.140625" customWidth="1"/>
    <col min="14339" max="14339" width="18.140625" customWidth="1"/>
    <col min="14588" max="14588" width="4.7109375" customWidth="1"/>
    <col min="14589" max="14589" width="22.85546875" customWidth="1"/>
    <col min="14590" max="14590" width="29.28515625" customWidth="1"/>
    <col min="14591" max="14591" width="31.140625" customWidth="1"/>
    <col min="14592" max="14592" width="18.140625" customWidth="1"/>
    <col min="14593" max="14594" width="21.140625" customWidth="1"/>
    <col min="14595" max="14595" width="18.140625" customWidth="1"/>
    <col min="14844" max="14844" width="4.7109375" customWidth="1"/>
    <col min="14845" max="14845" width="22.85546875" customWidth="1"/>
    <col min="14846" max="14846" width="29.28515625" customWidth="1"/>
    <col min="14847" max="14847" width="31.140625" customWidth="1"/>
    <col min="14848" max="14848" width="18.140625" customWidth="1"/>
    <col min="14849" max="14850" width="21.140625" customWidth="1"/>
    <col min="14851" max="14851" width="18.140625" customWidth="1"/>
    <col min="15100" max="15100" width="4.7109375" customWidth="1"/>
    <col min="15101" max="15101" width="22.85546875" customWidth="1"/>
    <col min="15102" max="15102" width="29.28515625" customWidth="1"/>
    <col min="15103" max="15103" width="31.140625" customWidth="1"/>
    <col min="15104" max="15104" width="18.140625" customWidth="1"/>
    <col min="15105" max="15106" width="21.140625" customWidth="1"/>
    <col min="15107" max="15107" width="18.140625" customWidth="1"/>
    <col min="15356" max="15356" width="4.7109375" customWidth="1"/>
    <col min="15357" max="15357" width="22.85546875" customWidth="1"/>
    <col min="15358" max="15358" width="29.28515625" customWidth="1"/>
    <col min="15359" max="15359" width="31.140625" customWidth="1"/>
    <col min="15360" max="15360" width="18.140625" customWidth="1"/>
    <col min="15361" max="15362" width="21.140625" customWidth="1"/>
    <col min="15363" max="15363" width="18.140625" customWidth="1"/>
    <col min="15612" max="15612" width="4.7109375" customWidth="1"/>
    <col min="15613" max="15613" width="22.85546875" customWidth="1"/>
    <col min="15614" max="15614" width="29.28515625" customWidth="1"/>
    <col min="15615" max="15615" width="31.140625" customWidth="1"/>
    <col min="15616" max="15616" width="18.140625" customWidth="1"/>
    <col min="15617" max="15618" width="21.140625" customWidth="1"/>
    <col min="15619" max="15619" width="18.140625" customWidth="1"/>
    <col min="15868" max="15868" width="4.7109375" customWidth="1"/>
    <col min="15869" max="15869" width="22.85546875" customWidth="1"/>
    <col min="15870" max="15870" width="29.28515625" customWidth="1"/>
    <col min="15871" max="15871" width="31.140625" customWidth="1"/>
    <col min="15872" max="15872" width="18.140625" customWidth="1"/>
    <col min="15873" max="15874" width="21.140625" customWidth="1"/>
    <col min="15875" max="15875" width="18.140625" customWidth="1"/>
    <col min="16124" max="16124" width="4.7109375" customWidth="1"/>
    <col min="16125" max="16125" width="22.85546875" customWidth="1"/>
    <col min="16126" max="16126" width="29.28515625" customWidth="1"/>
    <col min="16127" max="16127" width="31.140625" customWidth="1"/>
    <col min="16128" max="16128" width="18.140625" customWidth="1"/>
    <col min="16129" max="16130" width="21.140625" customWidth="1"/>
    <col min="16131" max="16131" width="18.140625" customWidth="1"/>
  </cols>
  <sheetData>
    <row r="1" spans="1:16" ht="48.75" customHeight="1" x14ac:dyDescent="0.35">
      <c r="A1" s="229" t="s">
        <v>271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6" ht="25.5" x14ac:dyDescent="0.35">
      <c r="A2" s="234" t="s">
        <v>10</v>
      </c>
      <c r="B2" s="234"/>
      <c r="C2" s="234"/>
      <c r="D2" s="234"/>
      <c r="E2" s="234"/>
      <c r="F2" s="234"/>
      <c r="G2" s="234"/>
      <c r="H2" s="234"/>
      <c r="I2" s="234"/>
    </row>
    <row r="3" spans="1:16" ht="25.5" x14ac:dyDescent="0.35">
      <c r="A3" s="227"/>
      <c r="B3" s="7"/>
      <c r="C3" s="227"/>
      <c r="D3" s="218"/>
      <c r="E3" s="227"/>
      <c r="F3" s="227"/>
      <c r="G3" s="227"/>
      <c r="H3" s="227"/>
      <c r="I3" s="227"/>
    </row>
    <row r="4" spans="1:16" ht="25.5" x14ac:dyDescent="0.35">
      <c r="A4" s="227"/>
      <c r="B4" s="9" t="s">
        <v>11</v>
      </c>
      <c r="C4" s="227"/>
      <c r="D4" s="218"/>
      <c r="E4" s="227"/>
      <c r="F4" s="227"/>
      <c r="G4" s="227"/>
      <c r="H4" s="227"/>
      <c r="I4" s="227"/>
    </row>
    <row r="5" spans="1:16" ht="25.5" x14ac:dyDescent="0.35">
      <c r="A5" s="227"/>
      <c r="B5" s="5" t="s">
        <v>12</v>
      </c>
      <c r="C5" s="227"/>
      <c r="D5" s="218"/>
      <c r="E5" s="227"/>
      <c r="F5" s="227"/>
      <c r="G5" s="227"/>
      <c r="H5" s="227"/>
      <c r="I5" s="227"/>
    </row>
    <row r="6" spans="1:16" ht="18.75" x14ac:dyDescent="0.3">
      <c r="A6" s="4"/>
      <c r="B6" s="6" t="s">
        <v>13</v>
      </c>
      <c r="C6" s="4"/>
      <c r="D6" s="219"/>
      <c r="E6" s="4"/>
      <c r="F6" s="4"/>
      <c r="G6" s="4"/>
      <c r="H6" s="4"/>
      <c r="I6" s="4"/>
    </row>
    <row r="7" spans="1:16" ht="14.25" customHeight="1" x14ac:dyDescent="0.25"/>
    <row r="8" spans="1:16" x14ac:dyDescent="0.25">
      <c r="A8" s="235" t="s">
        <v>0</v>
      </c>
      <c r="B8" s="235" t="s">
        <v>1</v>
      </c>
      <c r="C8" s="236" t="s">
        <v>2</v>
      </c>
      <c r="D8" s="226" t="s">
        <v>3</v>
      </c>
      <c r="E8" s="230" t="s">
        <v>14</v>
      </c>
      <c r="F8" s="230" t="s">
        <v>15</v>
      </c>
      <c r="G8" s="230" t="s">
        <v>16</v>
      </c>
      <c r="H8" s="230" t="s">
        <v>17</v>
      </c>
      <c r="I8" s="230" t="s">
        <v>18</v>
      </c>
      <c r="J8" s="230" t="s">
        <v>19</v>
      </c>
      <c r="K8" s="230" t="s">
        <v>20</v>
      </c>
      <c r="L8" s="230" t="s">
        <v>21</v>
      </c>
      <c r="M8" s="230" t="s">
        <v>22</v>
      </c>
      <c r="N8" s="230" t="s">
        <v>23</v>
      </c>
      <c r="O8" s="230" t="s">
        <v>24</v>
      </c>
      <c r="P8" s="230" t="s">
        <v>25</v>
      </c>
    </row>
    <row r="9" spans="1:16" x14ac:dyDescent="0.25">
      <c r="A9" s="235"/>
      <c r="B9" s="235"/>
      <c r="C9" s="237"/>
      <c r="D9" s="226" t="s">
        <v>4</v>
      </c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</row>
    <row r="10" spans="1:16" x14ac:dyDescent="0.25">
      <c r="A10" s="1">
        <v>1</v>
      </c>
      <c r="B10" s="1" t="s">
        <v>273</v>
      </c>
      <c r="C10" s="1" t="s">
        <v>272</v>
      </c>
      <c r="D10" s="1">
        <v>6038</v>
      </c>
      <c r="E10" s="11"/>
      <c r="F10" s="11"/>
      <c r="G10" s="12">
        <v>822</v>
      </c>
      <c r="H10" s="12">
        <v>822</v>
      </c>
      <c r="I10" s="12">
        <v>822</v>
      </c>
      <c r="J10" s="12">
        <v>822</v>
      </c>
      <c r="K10" s="12">
        <v>822</v>
      </c>
      <c r="L10" s="12">
        <v>906</v>
      </c>
      <c r="M10" s="12">
        <v>1022</v>
      </c>
      <c r="N10" s="10"/>
      <c r="O10" s="10"/>
      <c r="P10" s="10"/>
    </row>
    <row r="11" spans="1:16" hidden="1" x14ac:dyDescent="0.25">
      <c r="A11" s="1"/>
      <c r="B11" s="1"/>
      <c r="C11" s="1"/>
      <c r="D11" s="1"/>
      <c r="E11" s="11"/>
      <c r="F11" s="11"/>
      <c r="G11" s="12"/>
      <c r="H11" s="12"/>
      <c r="I11" s="12"/>
      <c r="J11" s="12"/>
      <c r="K11" s="12"/>
      <c r="L11" s="12"/>
      <c r="M11" s="13"/>
      <c r="N11" s="10"/>
      <c r="O11" s="10"/>
      <c r="P11" s="10"/>
    </row>
    <row r="12" spans="1:16" hidden="1" x14ac:dyDescent="0.25">
      <c r="A12" s="1"/>
      <c r="B12" s="1"/>
      <c r="C12" s="1"/>
      <c r="D12" s="1"/>
      <c r="E12" s="11"/>
      <c r="F12" s="11"/>
      <c r="G12" s="12"/>
      <c r="H12" s="12"/>
      <c r="I12" s="12"/>
      <c r="J12" s="12"/>
      <c r="K12" s="12"/>
      <c r="L12" s="12"/>
      <c r="M12" s="13"/>
      <c r="N12" s="10"/>
      <c r="O12" s="10"/>
      <c r="P12" s="10"/>
    </row>
    <row r="13" spans="1:16" hidden="1" x14ac:dyDescent="0.25">
      <c r="A13" s="1"/>
      <c r="B13" s="1"/>
      <c r="C13" s="1"/>
      <c r="D13" s="1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</row>
    <row r="14" spans="1:16" hidden="1" x14ac:dyDescent="0.25">
      <c r="A14" s="1"/>
      <c r="B14" s="1"/>
      <c r="C14" s="1"/>
      <c r="D14" s="1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</row>
    <row r="15" spans="1:16" hidden="1" x14ac:dyDescent="0.25">
      <c r="A15" s="1"/>
      <c r="B15" s="1"/>
      <c r="C15" s="1"/>
      <c r="D15" s="1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</row>
    <row r="16" spans="1:16" hidden="1" x14ac:dyDescent="0.25">
      <c r="A16" s="1"/>
      <c r="B16" s="1"/>
      <c r="C16" s="1"/>
      <c r="D16" s="1"/>
      <c r="E16" s="228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</row>
    <row r="17" spans="1:16" hidden="1" x14ac:dyDescent="0.25">
      <c r="A17" s="1"/>
      <c r="B17" s="1"/>
      <c r="C17" s="1"/>
      <c r="D17" s="1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</row>
    <row r="18" spans="1:16" hidden="1" x14ac:dyDescent="0.25">
      <c r="A18" s="1"/>
      <c r="B18" s="1"/>
      <c r="C18" s="1"/>
      <c r="D18" s="1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</row>
    <row r="19" spans="1:16" hidden="1" x14ac:dyDescent="0.25">
      <c r="A19" s="1"/>
      <c r="B19" s="1"/>
      <c r="C19" s="1"/>
      <c r="D19" s="1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</row>
    <row r="20" spans="1:16" hidden="1" x14ac:dyDescent="0.25">
      <c r="A20" s="1"/>
      <c r="B20" s="1"/>
      <c r="C20" s="1"/>
      <c r="D20" s="1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</row>
    <row r="21" spans="1:16" hidden="1" x14ac:dyDescent="0.25">
      <c r="A21" s="1"/>
      <c r="B21" s="1"/>
      <c r="C21" s="1"/>
      <c r="D21" s="1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</row>
    <row r="22" spans="1:16" hidden="1" x14ac:dyDescent="0.25">
      <c r="A22" s="1"/>
      <c r="B22" s="1"/>
      <c r="C22" s="1"/>
      <c r="D22" s="1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</row>
    <row r="23" spans="1:16" hidden="1" x14ac:dyDescent="0.25">
      <c r="A23" s="1"/>
      <c r="B23" s="1"/>
      <c r="C23" s="1"/>
      <c r="D23" s="1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</row>
    <row r="24" spans="1:16" hidden="1" x14ac:dyDescent="0.25">
      <c r="A24" s="1"/>
      <c r="B24" s="1"/>
      <c r="C24" s="1"/>
      <c r="D24" s="1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</row>
    <row r="25" spans="1:16" hidden="1" x14ac:dyDescent="0.25">
      <c r="A25" s="1"/>
      <c r="B25" s="1"/>
      <c r="C25" s="1"/>
      <c r="D25" s="1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</row>
    <row r="26" spans="1:16" hidden="1" x14ac:dyDescent="0.25">
      <c r="A26" s="1"/>
      <c r="B26" s="1"/>
      <c r="C26" s="1"/>
      <c r="D26" s="1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</row>
    <row r="27" spans="1:16" hidden="1" x14ac:dyDescent="0.25">
      <c r="A27" s="1"/>
      <c r="B27" s="1"/>
      <c r="C27" s="1"/>
      <c r="D27" s="1"/>
      <c r="E27" s="228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</row>
    <row r="28" spans="1:16" hidden="1" x14ac:dyDescent="0.25">
      <c r="A28" s="1"/>
      <c r="B28" s="1"/>
      <c r="C28" s="1"/>
      <c r="D28" s="1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</row>
    <row r="29" spans="1:16" hidden="1" x14ac:dyDescent="0.25">
      <c r="A29" s="1"/>
      <c r="B29" s="1"/>
      <c r="C29" s="1"/>
      <c r="D29" s="1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</row>
    <row r="30" spans="1:16" hidden="1" x14ac:dyDescent="0.25">
      <c r="A30" s="1"/>
      <c r="B30" s="1"/>
      <c r="C30" s="1"/>
      <c r="D30" s="1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</row>
    <row r="31" spans="1:16" hidden="1" x14ac:dyDescent="0.25">
      <c r="A31" s="1"/>
      <c r="B31" s="1"/>
      <c r="C31" s="1"/>
      <c r="D31" s="1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</row>
    <row r="32" spans="1:16" hidden="1" x14ac:dyDescent="0.25">
      <c r="A32" s="1"/>
      <c r="B32" s="1"/>
      <c r="C32" s="1"/>
      <c r="D32" s="1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</row>
    <row r="33" spans="1:16" hidden="1" x14ac:dyDescent="0.25">
      <c r="A33" s="1"/>
      <c r="B33" s="1"/>
      <c r="C33" s="1"/>
      <c r="D33" s="1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</row>
    <row r="34" spans="1:16" hidden="1" x14ac:dyDescent="0.25">
      <c r="A34" s="1"/>
      <c r="B34" s="1"/>
      <c r="C34" s="1"/>
      <c r="D34" s="1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</row>
    <row r="35" spans="1:16" hidden="1" x14ac:dyDescent="0.25">
      <c r="A35" s="1"/>
      <c r="B35" s="1"/>
      <c r="C35" s="1"/>
      <c r="D35" s="1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</row>
    <row r="36" spans="1:16" hidden="1" x14ac:dyDescent="0.25">
      <c r="A36" s="1"/>
      <c r="B36" s="1"/>
      <c r="C36" s="1"/>
      <c r="D36" s="1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</row>
    <row r="37" spans="1:16" hidden="1" x14ac:dyDescent="0.25">
      <c r="A37" s="1"/>
      <c r="B37" s="1"/>
      <c r="C37" s="1"/>
      <c r="D37" s="1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</row>
    <row r="38" spans="1:16" hidden="1" x14ac:dyDescent="0.25">
      <c r="A38" s="1"/>
      <c r="B38" s="1"/>
      <c r="C38" s="1"/>
      <c r="D38" s="1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</row>
    <row r="39" spans="1:16" hidden="1" x14ac:dyDescent="0.25">
      <c r="A39" s="1"/>
      <c r="B39" s="1"/>
      <c r="C39" s="1"/>
      <c r="D39" s="1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</row>
    <row r="40" spans="1:16" hidden="1" x14ac:dyDescent="0.25">
      <c r="A40" s="1"/>
      <c r="B40" s="1"/>
      <c r="C40" s="1"/>
      <c r="D40" s="1"/>
      <c r="E40" s="228"/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</row>
    <row r="41" spans="1:16" hidden="1" x14ac:dyDescent="0.25">
      <c r="A41" s="1"/>
      <c r="B41" s="1"/>
      <c r="C41" s="1"/>
      <c r="D41" s="1"/>
      <c r="E41" s="228"/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</row>
    <row r="42" spans="1:16" hidden="1" x14ac:dyDescent="0.25">
      <c r="A42" s="1"/>
      <c r="B42" s="1"/>
      <c r="C42" s="1"/>
      <c r="D42" s="1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</row>
    <row r="43" spans="1:16" hidden="1" x14ac:dyDescent="0.25">
      <c r="A43" s="1"/>
      <c r="B43" s="1"/>
      <c r="C43" s="1"/>
      <c r="D43" s="1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</row>
    <row r="44" spans="1:16" hidden="1" x14ac:dyDescent="0.25">
      <c r="A44" s="1"/>
      <c r="B44" s="1"/>
      <c r="C44" s="1"/>
      <c r="D44" s="1"/>
      <c r="E44" s="228"/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</row>
    <row r="45" spans="1:16" hidden="1" x14ac:dyDescent="0.25">
      <c r="A45" s="1"/>
      <c r="B45" s="1"/>
      <c r="C45" s="1"/>
      <c r="D45" s="1"/>
      <c r="E45" s="228"/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</row>
    <row r="46" spans="1:16" hidden="1" x14ac:dyDescent="0.25">
      <c r="A46" s="1"/>
      <c r="B46" s="1"/>
      <c r="C46" s="1"/>
      <c r="D46" s="1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</row>
    <row r="47" spans="1:16" hidden="1" x14ac:dyDescent="0.25">
      <c r="A47" s="1"/>
      <c r="B47" s="1"/>
      <c r="C47" s="1"/>
      <c r="D47" s="1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</row>
    <row r="48" spans="1:16" hidden="1" x14ac:dyDescent="0.25">
      <c r="A48" s="1"/>
      <c r="B48" s="1"/>
      <c r="C48" s="1"/>
      <c r="D48" s="1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</row>
    <row r="49" spans="1:16" hidden="1" x14ac:dyDescent="0.25">
      <c r="A49" s="1"/>
      <c r="B49" s="1"/>
      <c r="C49" s="1"/>
      <c r="D49" s="1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</row>
    <row r="50" spans="1:16" hidden="1" x14ac:dyDescent="0.25">
      <c r="A50" s="1"/>
      <c r="B50" s="1"/>
      <c r="C50" s="1"/>
      <c r="D50" s="1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</row>
    <row r="51" spans="1:16" hidden="1" x14ac:dyDescent="0.25">
      <c r="A51" s="1"/>
      <c r="B51" s="1"/>
      <c r="C51" s="1"/>
      <c r="D51" s="1"/>
      <c r="E51" s="228"/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</row>
    <row r="52" spans="1:16" hidden="1" x14ac:dyDescent="0.25">
      <c r="A52" s="1"/>
      <c r="B52" s="1"/>
      <c r="C52" s="1"/>
      <c r="D52" s="1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</row>
    <row r="53" spans="1:16" x14ac:dyDescent="0.25">
      <c r="A53" s="232" t="s">
        <v>5</v>
      </c>
      <c r="B53" s="233"/>
      <c r="C53" s="233"/>
      <c r="D53" s="2">
        <f>SUM(D10:D52)</f>
        <v>6038</v>
      </c>
      <c r="E53" s="2">
        <f>SUM(E10:E52)</f>
        <v>0</v>
      </c>
      <c r="F53" s="2">
        <f>SUM(F10:F52)</f>
        <v>0</v>
      </c>
      <c r="G53" s="2">
        <f>G10</f>
        <v>822</v>
      </c>
      <c r="H53" s="2">
        <f t="shared" ref="H53:M53" si="0">H10</f>
        <v>822</v>
      </c>
      <c r="I53" s="2">
        <f t="shared" si="0"/>
        <v>822</v>
      </c>
      <c r="J53" s="2">
        <f t="shared" si="0"/>
        <v>822</v>
      </c>
      <c r="K53" s="2">
        <f t="shared" si="0"/>
        <v>822</v>
      </c>
      <c r="L53" s="2">
        <f t="shared" si="0"/>
        <v>906</v>
      </c>
      <c r="M53" s="2">
        <f t="shared" si="0"/>
        <v>1022</v>
      </c>
      <c r="N53" s="2">
        <f>SUM(N10:N52)</f>
        <v>0</v>
      </c>
      <c r="O53" s="2">
        <f>SUM(O10:O52)</f>
        <v>0</v>
      </c>
      <c r="P53" s="2">
        <f>SUM(P10:P52)</f>
        <v>0</v>
      </c>
    </row>
    <row r="56" spans="1:16" ht="15.75" x14ac:dyDescent="0.25">
      <c r="A56" s="3" t="s">
        <v>6</v>
      </c>
      <c r="D56" s="221"/>
    </row>
    <row r="57" spans="1:16" ht="15.75" x14ac:dyDescent="0.25">
      <c r="A57" s="3" t="s">
        <v>7</v>
      </c>
    </row>
    <row r="58" spans="1:16" ht="15.75" x14ac:dyDescent="0.25">
      <c r="A58" s="3" t="s">
        <v>8</v>
      </c>
    </row>
    <row r="59" spans="1:16" ht="15.75" x14ac:dyDescent="0.25">
      <c r="A59" s="3" t="s">
        <v>9</v>
      </c>
    </row>
  </sheetData>
  <mergeCells count="18">
    <mergeCell ref="H8:H9"/>
    <mergeCell ref="I8:I9"/>
    <mergeCell ref="A1:M1"/>
    <mergeCell ref="P8:P9"/>
    <mergeCell ref="A53:C53"/>
    <mergeCell ref="J8:J9"/>
    <mergeCell ref="K8:K9"/>
    <mergeCell ref="L8:L9"/>
    <mergeCell ref="M8:M9"/>
    <mergeCell ref="N8:N9"/>
    <mergeCell ref="O8:O9"/>
    <mergeCell ref="A2:I2"/>
    <mergeCell ref="A8:A9"/>
    <mergeCell ref="B8:B9"/>
    <mergeCell ref="C8:C9"/>
    <mergeCell ref="E8:E9"/>
    <mergeCell ref="F8:F9"/>
    <mergeCell ref="G8:G9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4"/>
  <sheetViews>
    <sheetView workbookViewId="0">
      <selection activeCell="E9" sqref="E9"/>
    </sheetView>
  </sheetViews>
  <sheetFormatPr defaultRowHeight="14.25" x14ac:dyDescent="0.25"/>
  <cols>
    <col min="1" max="1" width="2.140625" style="18" customWidth="1"/>
    <col min="2" max="2" width="7.7109375" style="17" customWidth="1"/>
    <col min="3" max="3" width="87.28515625" style="18" customWidth="1"/>
    <col min="4" max="4" width="17" style="17" customWidth="1"/>
    <col min="5" max="5" width="17.7109375" style="15" bestFit="1" customWidth="1"/>
    <col min="6" max="251" width="9.140625" style="18"/>
    <col min="252" max="252" width="2.140625" style="18" customWidth="1"/>
    <col min="253" max="253" width="7.7109375" style="18" customWidth="1"/>
    <col min="254" max="254" width="87.28515625" style="18" customWidth="1"/>
    <col min="255" max="255" width="17" style="18" customWidth="1"/>
    <col min="256" max="256" width="16.42578125" style="18" customWidth="1"/>
    <col min="257" max="257" width="19.7109375" style="18" customWidth="1"/>
    <col min="258" max="258" width="16.42578125" style="18" customWidth="1"/>
    <col min="259" max="260" width="0" style="18" hidden="1" customWidth="1"/>
    <col min="261" max="261" width="23.5703125" style="18" customWidth="1"/>
    <col min="262" max="507" width="9.140625" style="18"/>
    <col min="508" max="508" width="2.140625" style="18" customWidth="1"/>
    <col min="509" max="509" width="7.7109375" style="18" customWidth="1"/>
    <col min="510" max="510" width="87.28515625" style="18" customWidth="1"/>
    <col min="511" max="511" width="17" style="18" customWidth="1"/>
    <col min="512" max="512" width="16.42578125" style="18" customWidth="1"/>
    <col min="513" max="513" width="19.7109375" style="18" customWidth="1"/>
    <col min="514" max="514" width="16.42578125" style="18" customWidth="1"/>
    <col min="515" max="516" width="0" style="18" hidden="1" customWidth="1"/>
    <col min="517" max="517" width="23.5703125" style="18" customWidth="1"/>
    <col min="518" max="763" width="9.140625" style="18"/>
    <col min="764" max="764" width="2.140625" style="18" customWidth="1"/>
    <col min="765" max="765" width="7.7109375" style="18" customWidth="1"/>
    <col min="766" max="766" width="87.28515625" style="18" customWidth="1"/>
    <col min="767" max="767" width="17" style="18" customWidth="1"/>
    <col min="768" max="768" width="16.42578125" style="18" customWidth="1"/>
    <col min="769" max="769" width="19.7109375" style="18" customWidth="1"/>
    <col min="770" max="770" width="16.42578125" style="18" customWidth="1"/>
    <col min="771" max="772" width="0" style="18" hidden="1" customWidth="1"/>
    <col min="773" max="773" width="23.5703125" style="18" customWidth="1"/>
    <col min="774" max="1019" width="9.140625" style="18"/>
    <col min="1020" max="1020" width="2.140625" style="18" customWidth="1"/>
    <col min="1021" max="1021" width="7.7109375" style="18" customWidth="1"/>
    <col min="1022" max="1022" width="87.28515625" style="18" customWidth="1"/>
    <col min="1023" max="1023" width="17" style="18" customWidth="1"/>
    <col min="1024" max="1024" width="16.42578125" style="18" customWidth="1"/>
    <col min="1025" max="1025" width="19.7109375" style="18" customWidth="1"/>
    <col min="1026" max="1026" width="16.42578125" style="18" customWidth="1"/>
    <col min="1027" max="1028" width="0" style="18" hidden="1" customWidth="1"/>
    <col min="1029" max="1029" width="23.5703125" style="18" customWidth="1"/>
    <col min="1030" max="1275" width="9.140625" style="18"/>
    <col min="1276" max="1276" width="2.140625" style="18" customWidth="1"/>
    <col min="1277" max="1277" width="7.7109375" style="18" customWidth="1"/>
    <col min="1278" max="1278" width="87.28515625" style="18" customWidth="1"/>
    <col min="1279" max="1279" width="17" style="18" customWidth="1"/>
    <col min="1280" max="1280" width="16.42578125" style="18" customWidth="1"/>
    <col min="1281" max="1281" width="19.7109375" style="18" customWidth="1"/>
    <col min="1282" max="1282" width="16.42578125" style="18" customWidth="1"/>
    <col min="1283" max="1284" width="0" style="18" hidden="1" customWidth="1"/>
    <col min="1285" max="1285" width="23.5703125" style="18" customWidth="1"/>
    <col min="1286" max="1531" width="9.140625" style="18"/>
    <col min="1532" max="1532" width="2.140625" style="18" customWidth="1"/>
    <col min="1533" max="1533" width="7.7109375" style="18" customWidth="1"/>
    <col min="1534" max="1534" width="87.28515625" style="18" customWidth="1"/>
    <col min="1535" max="1535" width="17" style="18" customWidth="1"/>
    <col min="1536" max="1536" width="16.42578125" style="18" customWidth="1"/>
    <col min="1537" max="1537" width="19.7109375" style="18" customWidth="1"/>
    <col min="1538" max="1538" width="16.42578125" style="18" customWidth="1"/>
    <col min="1539" max="1540" width="0" style="18" hidden="1" customWidth="1"/>
    <col min="1541" max="1541" width="23.5703125" style="18" customWidth="1"/>
    <col min="1542" max="1787" width="9.140625" style="18"/>
    <col min="1788" max="1788" width="2.140625" style="18" customWidth="1"/>
    <col min="1789" max="1789" width="7.7109375" style="18" customWidth="1"/>
    <col min="1790" max="1790" width="87.28515625" style="18" customWidth="1"/>
    <col min="1791" max="1791" width="17" style="18" customWidth="1"/>
    <col min="1792" max="1792" width="16.42578125" style="18" customWidth="1"/>
    <col min="1793" max="1793" width="19.7109375" style="18" customWidth="1"/>
    <col min="1794" max="1794" width="16.42578125" style="18" customWidth="1"/>
    <col min="1795" max="1796" width="0" style="18" hidden="1" customWidth="1"/>
    <col min="1797" max="1797" width="23.5703125" style="18" customWidth="1"/>
    <col min="1798" max="2043" width="9.140625" style="18"/>
    <col min="2044" max="2044" width="2.140625" style="18" customWidth="1"/>
    <col min="2045" max="2045" width="7.7109375" style="18" customWidth="1"/>
    <col min="2046" max="2046" width="87.28515625" style="18" customWidth="1"/>
    <col min="2047" max="2047" width="17" style="18" customWidth="1"/>
    <col min="2048" max="2048" width="16.42578125" style="18" customWidth="1"/>
    <col min="2049" max="2049" width="19.7109375" style="18" customWidth="1"/>
    <col min="2050" max="2050" width="16.42578125" style="18" customWidth="1"/>
    <col min="2051" max="2052" width="0" style="18" hidden="1" customWidth="1"/>
    <col min="2053" max="2053" width="23.5703125" style="18" customWidth="1"/>
    <col min="2054" max="2299" width="9.140625" style="18"/>
    <col min="2300" max="2300" width="2.140625" style="18" customWidth="1"/>
    <col min="2301" max="2301" width="7.7109375" style="18" customWidth="1"/>
    <col min="2302" max="2302" width="87.28515625" style="18" customWidth="1"/>
    <col min="2303" max="2303" width="17" style="18" customWidth="1"/>
    <col min="2304" max="2304" width="16.42578125" style="18" customWidth="1"/>
    <col min="2305" max="2305" width="19.7109375" style="18" customWidth="1"/>
    <col min="2306" max="2306" width="16.42578125" style="18" customWidth="1"/>
    <col min="2307" max="2308" width="0" style="18" hidden="1" customWidth="1"/>
    <col min="2309" max="2309" width="23.5703125" style="18" customWidth="1"/>
    <col min="2310" max="2555" width="9.140625" style="18"/>
    <col min="2556" max="2556" width="2.140625" style="18" customWidth="1"/>
    <col min="2557" max="2557" width="7.7109375" style="18" customWidth="1"/>
    <col min="2558" max="2558" width="87.28515625" style="18" customWidth="1"/>
    <col min="2559" max="2559" width="17" style="18" customWidth="1"/>
    <col min="2560" max="2560" width="16.42578125" style="18" customWidth="1"/>
    <col min="2561" max="2561" width="19.7109375" style="18" customWidth="1"/>
    <col min="2562" max="2562" width="16.42578125" style="18" customWidth="1"/>
    <col min="2563" max="2564" width="0" style="18" hidden="1" customWidth="1"/>
    <col min="2565" max="2565" width="23.5703125" style="18" customWidth="1"/>
    <col min="2566" max="2811" width="9.140625" style="18"/>
    <col min="2812" max="2812" width="2.140625" style="18" customWidth="1"/>
    <col min="2813" max="2813" width="7.7109375" style="18" customWidth="1"/>
    <col min="2814" max="2814" width="87.28515625" style="18" customWidth="1"/>
    <col min="2815" max="2815" width="17" style="18" customWidth="1"/>
    <col min="2816" max="2816" width="16.42578125" style="18" customWidth="1"/>
    <col min="2817" max="2817" width="19.7109375" style="18" customWidth="1"/>
    <col min="2818" max="2818" width="16.42578125" style="18" customWidth="1"/>
    <col min="2819" max="2820" width="0" style="18" hidden="1" customWidth="1"/>
    <col min="2821" max="2821" width="23.5703125" style="18" customWidth="1"/>
    <col min="2822" max="3067" width="9.140625" style="18"/>
    <col min="3068" max="3068" width="2.140625" style="18" customWidth="1"/>
    <col min="3069" max="3069" width="7.7109375" style="18" customWidth="1"/>
    <col min="3070" max="3070" width="87.28515625" style="18" customWidth="1"/>
    <col min="3071" max="3071" width="17" style="18" customWidth="1"/>
    <col min="3072" max="3072" width="16.42578125" style="18" customWidth="1"/>
    <col min="3073" max="3073" width="19.7109375" style="18" customWidth="1"/>
    <col min="3074" max="3074" width="16.42578125" style="18" customWidth="1"/>
    <col min="3075" max="3076" width="0" style="18" hidden="1" customWidth="1"/>
    <col min="3077" max="3077" width="23.5703125" style="18" customWidth="1"/>
    <col min="3078" max="3323" width="9.140625" style="18"/>
    <col min="3324" max="3324" width="2.140625" style="18" customWidth="1"/>
    <col min="3325" max="3325" width="7.7109375" style="18" customWidth="1"/>
    <col min="3326" max="3326" width="87.28515625" style="18" customWidth="1"/>
    <col min="3327" max="3327" width="17" style="18" customWidth="1"/>
    <col min="3328" max="3328" width="16.42578125" style="18" customWidth="1"/>
    <col min="3329" max="3329" width="19.7109375" style="18" customWidth="1"/>
    <col min="3330" max="3330" width="16.42578125" style="18" customWidth="1"/>
    <col min="3331" max="3332" width="0" style="18" hidden="1" customWidth="1"/>
    <col min="3333" max="3333" width="23.5703125" style="18" customWidth="1"/>
    <col min="3334" max="3579" width="9.140625" style="18"/>
    <col min="3580" max="3580" width="2.140625" style="18" customWidth="1"/>
    <col min="3581" max="3581" width="7.7109375" style="18" customWidth="1"/>
    <col min="3582" max="3582" width="87.28515625" style="18" customWidth="1"/>
    <col min="3583" max="3583" width="17" style="18" customWidth="1"/>
    <col min="3584" max="3584" width="16.42578125" style="18" customWidth="1"/>
    <col min="3585" max="3585" width="19.7109375" style="18" customWidth="1"/>
    <col min="3586" max="3586" width="16.42578125" style="18" customWidth="1"/>
    <col min="3587" max="3588" width="0" style="18" hidden="1" customWidth="1"/>
    <col min="3589" max="3589" width="23.5703125" style="18" customWidth="1"/>
    <col min="3590" max="3835" width="9.140625" style="18"/>
    <col min="3836" max="3836" width="2.140625" style="18" customWidth="1"/>
    <col min="3837" max="3837" width="7.7109375" style="18" customWidth="1"/>
    <col min="3838" max="3838" width="87.28515625" style="18" customWidth="1"/>
    <col min="3839" max="3839" width="17" style="18" customWidth="1"/>
    <col min="3840" max="3840" width="16.42578125" style="18" customWidth="1"/>
    <col min="3841" max="3841" width="19.7109375" style="18" customWidth="1"/>
    <col min="3842" max="3842" width="16.42578125" style="18" customWidth="1"/>
    <col min="3843" max="3844" width="0" style="18" hidden="1" customWidth="1"/>
    <col min="3845" max="3845" width="23.5703125" style="18" customWidth="1"/>
    <col min="3846" max="4091" width="9.140625" style="18"/>
    <col min="4092" max="4092" width="2.140625" style="18" customWidth="1"/>
    <col min="4093" max="4093" width="7.7109375" style="18" customWidth="1"/>
    <col min="4094" max="4094" width="87.28515625" style="18" customWidth="1"/>
    <col min="4095" max="4095" width="17" style="18" customWidth="1"/>
    <col min="4096" max="4096" width="16.42578125" style="18" customWidth="1"/>
    <col min="4097" max="4097" width="19.7109375" style="18" customWidth="1"/>
    <col min="4098" max="4098" width="16.42578125" style="18" customWidth="1"/>
    <col min="4099" max="4100" width="0" style="18" hidden="1" customWidth="1"/>
    <col min="4101" max="4101" width="23.5703125" style="18" customWidth="1"/>
    <col min="4102" max="4347" width="9.140625" style="18"/>
    <col min="4348" max="4348" width="2.140625" style="18" customWidth="1"/>
    <col min="4349" max="4349" width="7.7109375" style="18" customWidth="1"/>
    <col min="4350" max="4350" width="87.28515625" style="18" customWidth="1"/>
    <col min="4351" max="4351" width="17" style="18" customWidth="1"/>
    <col min="4352" max="4352" width="16.42578125" style="18" customWidth="1"/>
    <col min="4353" max="4353" width="19.7109375" style="18" customWidth="1"/>
    <col min="4354" max="4354" width="16.42578125" style="18" customWidth="1"/>
    <col min="4355" max="4356" width="0" style="18" hidden="1" customWidth="1"/>
    <col min="4357" max="4357" width="23.5703125" style="18" customWidth="1"/>
    <col min="4358" max="4603" width="9.140625" style="18"/>
    <col min="4604" max="4604" width="2.140625" style="18" customWidth="1"/>
    <col min="4605" max="4605" width="7.7109375" style="18" customWidth="1"/>
    <col min="4606" max="4606" width="87.28515625" style="18" customWidth="1"/>
    <col min="4607" max="4607" width="17" style="18" customWidth="1"/>
    <col min="4608" max="4608" width="16.42578125" style="18" customWidth="1"/>
    <col min="4609" max="4609" width="19.7109375" style="18" customWidth="1"/>
    <col min="4610" max="4610" width="16.42578125" style="18" customWidth="1"/>
    <col min="4611" max="4612" width="0" style="18" hidden="1" customWidth="1"/>
    <col min="4613" max="4613" width="23.5703125" style="18" customWidth="1"/>
    <col min="4614" max="4859" width="9.140625" style="18"/>
    <col min="4860" max="4860" width="2.140625" style="18" customWidth="1"/>
    <col min="4861" max="4861" width="7.7109375" style="18" customWidth="1"/>
    <col min="4862" max="4862" width="87.28515625" style="18" customWidth="1"/>
    <col min="4863" max="4863" width="17" style="18" customWidth="1"/>
    <col min="4864" max="4864" width="16.42578125" style="18" customWidth="1"/>
    <col min="4865" max="4865" width="19.7109375" style="18" customWidth="1"/>
    <col min="4866" max="4866" width="16.42578125" style="18" customWidth="1"/>
    <col min="4867" max="4868" width="0" style="18" hidden="1" customWidth="1"/>
    <col min="4869" max="4869" width="23.5703125" style="18" customWidth="1"/>
    <col min="4870" max="5115" width="9.140625" style="18"/>
    <col min="5116" max="5116" width="2.140625" style="18" customWidth="1"/>
    <col min="5117" max="5117" width="7.7109375" style="18" customWidth="1"/>
    <col min="5118" max="5118" width="87.28515625" style="18" customWidth="1"/>
    <col min="5119" max="5119" width="17" style="18" customWidth="1"/>
    <col min="5120" max="5120" width="16.42578125" style="18" customWidth="1"/>
    <col min="5121" max="5121" width="19.7109375" style="18" customWidth="1"/>
    <col min="5122" max="5122" width="16.42578125" style="18" customWidth="1"/>
    <col min="5123" max="5124" width="0" style="18" hidden="1" customWidth="1"/>
    <col min="5125" max="5125" width="23.5703125" style="18" customWidth="1"/>
    <col min="5126" max="5371" width="9.140625" style="18"/>
    <col min="5372" max="5372" width="2.140625" style="18" customWidth="1"/>
    <col min="5373" max="5373" width="7.7109375" style="18" customWidth="1"/>
    <col min="5374" max="5374" width="87.28515625" style="18" customWidth="1"/>
    <col min="5375" max="5375" width="17" style="18" customWidth="1"/>
    <col min="5376" max="5376" width="16.42578125" style="18" customWidth="1"/>
    <col min="5377" max="5377" width="19.7109375" style="18" customWidth="1"/>
    <col min="5378" max="5378" width="16.42578125" style="18" customWidth="1"/>
    <col min="5379" max="5380" width="0" style="18" hidden="1" customWidth="1"/>
    <col min="5381" max="5381" width="23.5703125" style="18" customWidth="1"/>
    <col min="5382" max="5627" width="9.140625" style="18"/>
    <col min="5628" max="5628" width="2.140625" style="18" customWidth="1"/>
    <col min="5629" max="5629" width="7.7109375" style="18" customWidth="1"/>
    <col min="5630" max="5630" width="87.28515625" style="18" customWidth="1"/>
    <col min="5631" max="5631" width="17" style="18" customWidth="1"/>
    <col min="5632" max="5632" width="16.42578125" style="18" customWidth="1"/>
    <col min="5633" max="5633" width="19.7109375" style="18" customWidth="1"/>
    <col min="5634" max="5634" width="16.42578125" style="18" customWidth="1"/>
    <col min="5635" max="5636" width="0" style="18" hidden="1" customWidth="1"/>
    <col min="5637" max="5637" width="23.5703125" style="18" customWidth="1"/>
    <col min="5638" max="5883" width="9.140625" style="18"/>
    <col min="5884" max="5884" width="2.140625" style="18" customWidth="1"/>
    <col min="5885" max="5885" width="7.7109375" style="18" customWidth="1"/>
    <col min="5886" max="5886" width="87.28515625" style="18" customWidth="1"/>
    <col min="5887" max="5887" width="17" style="18" customWidth="1"/>
    <col min="5888" max="5888" width="16.42578125" style="18" customWidth="1"/>
    <col min="5889" max="5889" width="19.7109375" style="18" customWidth="1"/>
    <col min="5890" max="5890" width="16.42578125" style="18" customWidth="1"/>
    <col min="5891" max="5892" width="0" style="18" hidden="1" customWidth="1"/>
    <col min="5893" max="5893" width="23.5703125" style="18" customWidth="1"/>
    <col min="5894" max="6139" width="9.140625" style="18"/>
    <col min="6140" max="6140" width="2.140625" style="18" customWidth="1"/>
    <col min="6141" max="6141" width="7.7109375" style="18" customWidth="1"/>
    <col min="6142" max="6142" width="87.28515625" style="18" customWidth="1"/>
    <col min="6143" max="6143" width="17" style="18" customWidth="1"/>
    <col min="6144" max="6144" width="16.42578125" style="18" customWidth="1"/>
    <col min="6145" max="6145" width="19.7109375" style="18" customWidth="1"/>
    <col min="6146" max="6146" width="16.42578125" style="18" customWidth="1"/>
    <col min="6147" max="6148" width="0" style="18" hidden="1" customWidth="1"/>
    <col min="6149" max="6149" width="23.5703125" style="18" customWidth="1"/>
    <col min="6150" max="6395" width="9.140625" style="18"/>
    <col min="6396" max="6396" width="2.140625" style="18" customWidth="1"/>
    <col min="6397" max="6397" width="7.7109375" style="18" customWidth="1"/>
    <col min="6398" max="6398" width="87.28515625" style="18" customWidth="1"/>
    <col min="6399" max="6399" width="17" style="18" customWidth="1"/>
    <col min="6400" max="6400" width="16.42578125" style="18" customWidth="1"/>
    <col min="6401" max="6401" width="19.7109375" style="18" customWidth="1"/>
    <col min="6402" max="6402" width="16.42578125" style="18" customWidth="1"/>
    <col min="6403" max="6404" width="0" style="18" hidden="1" customWidth="1"/>
    <col min="6405" max="6405" width="23.5703125" style="18" customWidth="1"/>
    <col min="6406" max="6651" width="9.140625" style="18"/>
    <col min="6652" max="6652" width="2.140625" style="18" customWidth="1"/>
    <col min="6653" max="6653" width="7.7109375" style="18" customWidth="1"/>
    <col min="6654" max="6654" width="87.28515625" style="18" customWidth="1"/>
    <col min="6655" max="6655" width="17" style="18" customWidth="1"/>
    <col min="6656" max="6656" width="16.42578125" style="18" customWidth="1"/>
    <col min="6657" max="6657" width="19.7109375" style="18" customWidth="1"/>
    <col min="6658" max="6658" width="16.42578125" style="18" customWidth="1"/>
    <col min="6659" max="6660" width="0" style="18" hidden="1" customWidth="1"/>
    <col min="6661" max="6661" width="23.5703125" style="18" customWidth="1"/>
    <col min="6662" max="6907" width="9.140625" style="18"/>
    <col min="6908" max="6908" width="2.140625" style="18" customWidth="1"/>
    <col min="6909" max="6909" width="7.7109375" style="18" customWidth="1"/>
    <col min="6910" max="6910" width="87.28515625" style="18" customWidth="1"/>
    <col min="6911" max="6911" width="17" style="18" customWidth="1"/>
    <col min="6912" max="6912" width="16.42578125" style="18" customWidth="1"/>
    <col min="6913" max="6913" width="19.7109375" style="18" customWidth="1"/>
    <col min="6914" max="6914" width="16.42578125" style="18" customWidth="1"/>
    <col min="6915" max="6916" width="0" style="18" hidden="1" customWidth="1"/>
    <col min="6917" max="6917" width="23.5703125" style="18" customWidth="1"/>
    <col min="6918" max="7163" width="9.140625" style="18"/>
    <col min="7164" max="7164" width="2.140625" style="18" customWidth="1"/>
    <col min="7165" max="7165" width="7.7109375" style="18" customWidth="1"/>
    <col min="7166" max="7166" width="87.28515625" style="18" customWidth="1"/>
    <col min="7167" max="7167" width="17" style="18" customWidth="1"/>
    <col min="7168" max="7168" width="16.42578125" style="18" customWidth="1"/>
    <col min="7169" max="7169" width="19.7109375" style="18" customWidth="1"/>
    <col min="7170" max="7170" width="16.42578125" style="18" customWidth="1"/>
    <col min="7171" max="7172" width="0" style="18" hidden="1" customWidth="1"/>
    <col min="7173" max="7173" width="23.5703125" style="18" customWidth="1"/>
    <col min="7174" max="7419" width="9.140625" style="18"/>
    <col min="7420" max="7420" width="2.140625" style="18" customWidth="1"/>
    <col min="7421" max="7421" width="7.7109375" style="18" customWidth="1"/>
    <col min="7422" max="7422" width="87.28515625" style="18" customWidth="1"/>
    <col min="7423" max="7423" width="17" style="18" customWidth="1"/>
    <col min="7424" max="7424" width="16.42578125" style="18" customWidth="1"/>
    <col min="7425" max="7425" width="19.7109375" style="18" customWidth="1"/>
    <col min="7426" max="7426" width="16.42578125" style="18" customWidth="1"/>
    <col min="7427" max="7428" width="0" style="18" hidden="1" customWidth="1"/>
    <col min="7429" max="7429" width="23.5703125" style="18" customWidth="1"/>
    <col min="7430" max="7675" width="9.140625" style="18"/>
    <col min="7676" max="7676" width="2.140625" style="18" customWidth="1"/>
    <col min="7677" max="7677" width="7.7109375" style="18" customWidth="1"/>
    <col min="7678" max="7678" width="87.28515625" style="18" customWidth="1"/>
    <col min="7679" max="7679" width="17" style="18" customWidth="1"/>
    <col min="7680" max="7680" width="16.42578125" style="18" customWidth="1"/>
    <col min="7681" max="7681" width="19.7109375" style="18" customWidth="1"/>
    <col min="7682" max="7682" width="16.42578125" style="18" customWidth="1"/>
    <col min="7683" max="7684" width="0" style="18" hidden="1" customWidth="1"/>
    <col min="7685" max="7685" width="23.5703125" style="18" customWidth="1"/>
    <col min="7686" max="7931" width="9.140625" style="18"/>
    <col min="7932" max="7932" width="2.140625" style="18" customWidth="1"/>
    <col min="7933" max="7933" width="7.7109375" style="18" customWidth="1"/>
    <col min="7934" max="7934" width="87.28515625" style="18" customWidth="1"/>
    <col min="7935" max="7935" width="17" style="18" customWidth="1"/>
    <col min="7936" max="7936" width="16.42578125" style="18" customWidth="1"/>
    <col min="7937" max="7937" width="19.7109375" style="18" customWidth="1"/>
    <col min="7938" max="7938" width="16.42578125" style="18" customWidth="1"/>
    <col min="7939" max="7940" width="0" style="18" hidden="1" customWidth="1"/>
    <col min="7941" max="7941" width="23.5703125" style="18" customWidth="1"/>
    <col min="7942" max="8187" width="9.140625" style="18"/>
    <col min="8188" max="8188" width="2.140625" style="18" customWidth="1"/>
    <col min="8189" max="8189" width="7.7109375" style="18" customWidth="1"/>
    <col min="8190" max="8190" width="87.28515625" style="18" customWidth="1"/>
    <col min="8191" max="8191" width="17" style="18" customWidth="1"/>
    <col min="8192" max="8192" width="16.42578125" style="18" customWidth="1"/>
    <col min="8193" max="8193" width="19.7109375" style="18" customWidth="1"/>
    <col min="8194" max="8194" width="16.42578125" style="18" customWidth="1"/>
    <col min="8195" max="8196" width="0" style="18" hidden="1" customWidth="1"/>
    <col min="8197" max="8197" width="23.5703125" style="18" customWidth="1"/>
    <col min="8198" max="8443" width="9.140625" style="18"/>
    <col min="8444" max="8444" width="2.140625" style="18" customWidth="1"/>
    <col min="8445" max="8445" width="7.7109375" style="18" customWidth="1"/>
    <col min="8446" max="8446" width="87.28515625" style="18" customWidth="1"/>
    <col min="8447" max="8447" width="17" style="18" customWidth="1"/>
    <col min="8448" max="8448" width="16.42578125" style="18" customWidth="1"/>
    <col min="8449" max="8449" width="19.7109375" style="18" customWidth="1"/>
    <col min="8450" max="8450" width="16.42578125" style="18" customWidth="1"/>
    <col min="8451" max="8452" width="0" style="18" hidden="1" customWidth="1"/>
    <col min="8453" max="8453" width="23.5703125" style="18" customWidth="1"/>
    <col min="8454" max="8699" width="9.140625" style="18"/>
    <col min="8700" max="8700" width="2.140625" style="18" customWidth="1"/>
    <col min="8701" max="8701" width="7.7109375" style="18" customWidth="1"/>
    <col min="8702" max="8702" width="87.28515625" style="18" customWidth="1"/>
    <col min="8703" max="8703" width="17" style="18" customWidth="1"/>
    <col min="8704" max="8704" width="16.42578125" style="18" customWidth="1"/>
    <col min="8705" max="8705" width="19.7109375" style="18" customWidth="1"/>
    <col min="8706" max="8706" width="16.42578125" style="18" customWidth="1"/>
    <col min="8707" max="8708" width="0" style="18" hidden="1" customWidth="1"/>
    <col min="8709" max="8709" width="23.5703125" style="18" customWidth="1"/>
    <col min="8710" max="8955" width="9.140625" style="18"/>
    <col min="8956" max="8956" width="2.140625" style="18" customWidth="1"/>
    <col min="8957" max="8957" width="7.7109375" style="18" customWidth="1"/>
    <col min="8958" max="8958" width="87.28515625" style="18" customWidth="1"/>
    <col min="8959" max="8959" width="17" style="18" customWidth="1"/>
    <col min="8960" max="8960" width="16.42578125" style="18" customWidth="1"/>
    <col min="8961" max="8961" width="19.7109375" style="18" customWidth="1"/>
    <col min="8962" max="8962" width="16.42578125" style="18" customWidth="1"/>
    <col min="8963" max="8964" width="0" style="18" hidden="1" customWidth="1"/>
    <col min="8965" max="8965" width="23.5703125" style="18" customWidth="1"/>
    <col min="8966" max="9211" width="9.140625" style="18"/>
    <col min="9212" max="9212" width="2.140625" style="18" customWidth="1"/>
    <col min="9213" max="9213" width="7.7109375" style="18" customWidth="1"/>
    <col min="9214" max="9214" width="87.28515625" style="18" customWidth="1"/>
    <col min="9215" max="9215" width="17" style="18" customWidth="1"/>
    <col min="9216" max="9216" width="16.42578125" style="18" customWidth="1"/>
    <col min="9217" max="9217" width="19.7109375" style="18" customWidth="1"/>
    <col min="9218" max="9218" width="16.42578125" style="18" customWidth="1"/>
    <col min="9219" max="9220" width="0" style="18" hidden="1" customWidth="1"/>
    <col min="9221" max="9221" width="23.5703125" style="18" customWidth="1"/>
    <col min="9222" max="9467" width="9.140625" style="18"/>
    <col min="9468" max="9468" width="2.140625" style="18" customWidth="1"/>
    <col min="9469" max="9469" width="7.7109375" style="18" customWidth="1"/>
    <col min="9470" max="9470" width="87.28515625" style="18" customWidth="1"/>
    <col min="9471" max="9471" width="17" style="18" customWidth="1"/>
    <col min="9472" max="9472" width="16.42578125" style="18" customWidth="1"/>
    <col min="9473" max="9473" width="19.7109375" style="18" customWidth="1"/>
    <col min="9474" max="9474" width="16.42578125" style="18" customWidth="1"/>
    <col min="9475" max="9476" width="0" style="18" hidden="1" customWidth="1"/>
    <col min="9477" max="9477" width="23.5703125" style="18" customWidth="1"/>
    <col min="9478" max="9723" width="9.140625" style="18"/>
    <col min="9724" max="9724" width="2.140625" style="18" customWidth="1"/>
    <col min="9725" max="9725" width="7.7109375" style="18" customWidth="1"/>
    <col min="9726" max="9726" width="87.28515625" style="18" customWidth="1"/>
    <col min="9727" max="9727" width="17" style="18" customWidth="1"/>
    <col min="9728" max="9728" width="16.42578125" style="18" customWidth="1"/>
    <col min="9729" max="9729" width="19.7109375" style="18" customWidth="1"/>
    <col min="9730" max="9730" width="16.42578125" style="18" customWidth="1"/>
    <col min="9731" max="9732" width="0" style="18" hidden="1" customWidth="1"/>
    <col min="9733" max="9733" width="23.5703125" style="18" customWidth="1"/>
    <col min="9734" max="9979" width="9.140625" style="18"/>
    <col min="9980" max="9980" width="2.140625" style="18" customWidth="1"/>
    <col min="9981" max="9981" width="7.7109375" style="18" customWidth="1"/>
    <col min="9982" max="9982" width="87.28515625" style="18" customWidth="1"/>
    <col min="9983" max="9983" width="17" style="18" customWidth="1"/>
    <col min="9984" max="9984" width="16.42578125" style="18" customWidth="1"/>
    <col min="9985" max="9985" width="19.7109375" style="18" customWidth="1"/>
    <col min="9986" max="9986" width="16.42578125" style="18" customWidth="1"/>
    <col min="9987" max="9988" width="0" style="18" hidden="1" customWidth="1"/>
    <col min="9989" max="9989" width="23.5703125" style="18" customWidth="1"/>
    <col min="9990" max="10235" width="9.140625" style="18"/>
    <col min="10236" max="10236" width="2.140625" style="18" customWidth="1"/>
    <col min="10237" max="10237" width="7.7109375" style="18" customWidth="1"/>
    <col min="10238" max="10238" width="87.28515625" style="18" customWidth="1"/>
    <col min="10239" max="10239" width="17" style="18" customWidth="1"/>
    <col min="10240" max="10240" width="16.42578125" style="18" customWidth="1"/>
    <col min="10241" max="10241" width="19.7109375" style="18" customWidth="1"/>
    <col min="10242" max="10242" width="16.42578125" style="18" customWidth="1"/>
    <col min="10243" max="10244" width="0" style="18" hidden="1" customWidth="1"/>
    <col min="10245" max="10245" width="23.5703125" style="18" customWidth="1"/>
    <col min="10246" max="10491" width="9.140625" style="18"/>
    <col min="10492" max="10492" width="2.140625" style="18" customWidth="1"/>
    <col min="10493" max="10493" width="7.7109375" style="18" customWidth="1"/>
    <col min="10494" max="10494" width="87.28515625" style="18" customWidth="1"/>
    <col min="10495" max="10495" width="17" style="18" customWidth="1"/>
    <col min="10496" max="10496" width="16.42578125" style="18" customWidth="1"/>
    <col min="10497" max="10497" width="19.7109375" style="18" customWidth="1"/>
    <col min="10498" max="10498" width="16.42578125" style="18" customWidth="1"/>
    <col min="10499" max="10500" width="0" style="18" hidden="1" customWidth="1"/>
    <col min="10501" max="10501" width="23.5703125" style="18" customWidth="1"/>
    <col min="10502" max="10747" width="9.140625" style="18"/>
    <col min="10748" max="10748" width="2.140625" style="18" customWidth="1"/>
    <col min="10749" max="10749" width="7.7109375" style="18" customWidth="1"/>
    <col min="10750" max="10750" width="87.28515625" style="18" customWidth="1"/>
    <col min="10751" max="10751" width="17" style="18" customWidth="1"/>
    <col min="10752" max="10752" width="16.42578125" style="18" customWidth="1"/>
    <col min="10753" max="10753" width="19.7109375" style="18" customWidth="1"/>
    <col min="10754" max="10754" width="16.42578125" style="18" customWidth="1"/>
    <col min="10755" max="10756" width="0" style="18" hidden="1" customWidth="1"/>
    <col min="10757" max="10757" width="23.5703125" style="18" customWidth="1"/>
    <col min="10758" max="11003" width="9.140625" style="18"/>
    <col min="11004" max="11004" width="2.140625" style="18" customWidth="1"/>
    <col min="11005" max="11005" width="7.7109375" style="18" customWidth="1"/>
    <col min="11006" max="11006" width="87.28515625" style="18" customWidth="1"/>
    <col min="11007" max="11007" width="17" style="18" customWidth="1"/>
    <col min="11008" max="11008" width="16.42578125" style="18" customWidth="1"/>
    <col min="11009" max="11009" width="19.7109375" style="18" customWidth="1"/>
    <col min="11010" max="11010" width="16.42578125" style="18" customWidth="1"/>
    <col min="11011" max="11012" width="0" style="18" hidden="1" customWidth="1"/>
    <col min="11013" max="11013" width="23.5703125" style="18" customWidth="1"/>
    <col min="11014" max="11259" width="9.140625" style="18"/>
    <col min="11260" max="11260" width="2.140625" style="18" customWidth="1"/>
    <col min="11261" max="11261" width="7.7109375" style="18" customWidth="1"/>
    <col min="11262" max="11262" width="87.28515625" style="18" customWidth="1"/>
    <col min="11263" max="11263" width="17" style="18" customWidth="1"/>
    <col min="11264" max="11264" width="16.42578125" style="18" customWidth="1"/>
    <col min="11265" max="11265" width="19.7109375" style="18" customWidth="1"/>
    <col min="11266" max="11266" width="16.42578125" style="18" customWidth="1"/>
    <col min="11267" max="11268" width="0" style="18" hidden="1" customWidth="1"/>
    <col min="11269" max="11269" width="23.5703125" style="18" customWidth="1"/>
    <col min="11270" max="11515" width="9.140625" style="18"/>
    <col min="11516" max="11516" width="2.140625" style="18" customWidth="1"/>
    <col min="11517" max="11517" width="7.7109375" style="18" customWidth="1"/>
    <col min="11518" max="11518" width="87.28515625" style="18" customWidth="1"/>
    <col min="11519" max="11519" width="17" style="18" customWidth="1"/>
    <col min="11520" max="11520" width="16.42578125" style="18" customWidth="1"/>
    <col min="11521" max="11521" width="19.7109375" style="18" customWidth="1"/>
    <col min="11522" max="11522" width="16.42578125" style="18" customWidth="1"/>
    <col min="11523" max="11524" width="0" style="18" hidden="1" customWidth="1"/>
    <col min="11525" max="11525" width="23.5703125" style="18" customWidth="1"/>
    <col min="11526" max="11771" width="9.140625" style="18"/>
    <col min="11772" max="11772" width="2.140625" style="18" customWidth="1"/>
    <col min="11773" max="11773" width="7.7109375" style="18" customWidth="1"/>
    <col min="11774" max="11774" width="87.28515625" style="18" customWidth="1"/>
    <col min="11775" max="11775" width="17" style="18" customWidth="1"/>
    <col min="11776" max="11776" width="16.42578125" style="18" customWidth="1"/>
    <col min="11777" max="11777" width="19.7109375" style="18" customWidth="1"/>
    <col min="11778" max="11778" width="16.42578125" style="18" customWidth="1"/>
    <col min="11779" max="11780" width="0" style="18" hidden="1" customWidth="1"/>
    <col min="11781" max="11781" width="23.5703125" style="18" customWidth="1"/>
    <col min="11782" max="12027" width="9.140625" style="18"/>
    <col min="12028" max="12028" width="2.140625" style="18" customWidth="1"/>
    <col min="12029" max="12029" width="7.7109375" style="18" customWidth="1"/>
    <col min="12030" max="12030" width="87.28515625" style="18" customWidth="1"/>
    <col min="12031" max="12031" width="17" style="18" customWidth="1"/>
    <col min="12032" max="12032" width="16.42578125" style="18" customWidth="1"/>
    <col min="12033" max="12033" width="19.7109375" style="18" customWidth="1"/>
    <col min="12034" max="12034" width="16.42578125" style="18" customWidth="1"/>
    <col min="12035" max="12036" width="0" style="18" hidden="1" customWidth="1"/>
    <col min="12037" max="12037" width="23.5703125" style="18" customWidth="1"/>
    <col min="12038" max="12283" width="9.140625" style="18"/>
    <col min="12284" max="12284" width="2.140625" style="18" customWidth="1"/>
    <col min="12285" max="12285" width="7.7109375" style="18" customWidth="1"/>
    <col min="12286" max="12286" width="87.28515625" style="18" customWidth="1"/>
    <col min="12287" max="12287" width="17" style="18" customWidth="1"/>
    <col min="12288" max="12288" width="16.42578125" style="18" customWidth="1"/>
    <col min="12289" max="12289" width="19.7109375" style="18" customWidth="1"/>
    <col min="12290" max="12290" width="16.42578125" style="18" customWidth="1"/>
    <col min="12291" max="12292" width="0" style="18" hidden="1" customWidth="1"/>
    <col min="12293" max="12293" width="23.5703125" style="18" customWidth="1"/>
    <col min="12294" max="12539" width="9.140625" style="18"/>
    <col min="12540" max="12540" width="2.140625" style="18" customWidth="1"/>
    <col min="12541" max="12541" width="7.7109375" style="18" customWidth="1"/>
    <col min="12542" max="12542" width="87.28515625" style="18" customWidth="1"/>
    <col min="12543" max="12543" width="17" style="18" customWidth="1"/>
    <col min="12544" max="12544" width="16.42578125" style="18" customWidth="1"/>
    <col min="12545" max="12545" width="19.7109375" style="18" customWidth="1"/>
    <col min="12546" max="12546" width="16.42578125" style="18" customWidth="1"/>
    <col min="12547" max="12548" width="0" style="18" hidden="1" customWidth="1"/>
    <col min="12549" max="12549" width="23.5703125" style="18" customWidth="1"/>
    <col min="12550" max="12795" width="9.140625" style="18"/>
    <col min="12796" max="12796" width="2.140625" style="18" customWidth="1"/>
    <col min="12797" max="12797" width="7.7109375" style="18" customWidth="1"/>
    <col min="12798" max="12798" width="87.28515625" style="18" customWidth="1"/>
    <col min="12799" max="12799" width="17" style="18" customWidth="1"/>
    <col min="12800" max="12800" width="16.42578125" style="18" customWidth="1"/>
    <col min="12801" max="12801" width="19.7109375" style="18" customWidth="1"/>
    <col min="12802" max="12802" width="16.42578125" style="18" customWidth="1"/>
    <col min="12803" max="12804" width="0" style="18" hidden="1" customWidth="1"/>
    <col min="12805" max="12805" width="23.5703125" style="18" customWidth="1"/>
    <col min="12806" max="13051" width="9.140625" style="18"/>
    <col min="13052" max="13052" width="2.140625" style="18" customWidth="1"/>
    <col min="13053" max="13053" width="7.7109375" style="18" customWidth="1"/>
    <col min="13054" max="13054" width="87.28515625" style="18" customWidth="1"/>
    <col min="13055" max="13055" width="17" style="18" customWidth="1"/>
    <col min="13056" max="13056" width="16.42578125" style="18" customWidth="1"/>
    <col min="13057" max="13057" width="19.7109375" style="18" customWidth="1"/>
    <col min="13058" max="13058" width="16.42578125" style="18" customWidth="1"/>
    <col min="13059" max="13060" width="0" style="18" hidden="1" customWidth="1"/>
    <col min="13061" max="13061" width="23.5703125" style="18" customWidth="1"/>
    <col min="13062" max="13307" width="9.140625" style="18"/>
    <col min="13308" max="13308" width="2.140625" style="18" customWidth="1"/>
    <col min="13309" max="13309" width="7.7109375" style="18" customWidth="1"/>
    <col min="13310" max="13310" width="87.28515625" style="18" customWidth="1"/>
    <col min="13311" max="13311" width="17" style="18" customWidth="1"/>
    <col min="13312" max="13312" width="16.42578125" style="18" customWidth="1"/>
    <col min="13313" max="13313" width="19.7109375" style="18" customWidth="1"/>
    <col min="13314" max="13314" width="16.42578125" style="18" customWidth="1"/>
    <col min="13315" max="13316" width="0" style="18" hidden="1" customWidth="1"/>
    <col min="13317" max="13317" width="23.5703125" style="18" customWidth="1"/>
    <col min="13318" max="13563" width="9.140625" style="18"/>
    <col min="13564" max="13564" width="2.140625" style="18" customWidth="1"/>
    <col min="13565" max="13565" width="7.7109375" style="18" customWidth="1"/>
    <col min="13566" max="13566" width="87.28515625" style="18" customWidth="1"/>
    <col min="13567" max="13567" width="17" style="18" customWidth="1"/>
    <col min="13568" max="13568" width="16.42578125" style="18" customWidth="1"/>
    <col min="13569" max="13569" width="19.7109375" style="18" customWidth="1"/>
    <col min="13570" max="13570" width="16.42578125" style="18" customWidth="1"/>
    <col min="13571" max="13572" width="0" style="18" hidden="1" customWidth="1"/>
    <col min="13573" max="13573" width="23.5703125" style="18" customWidth="1"/>
    <col min="13574" max="13819" width="9.140625" style="18"/>
    <col min="13820" max="13820" width="2.140625" style="18" customWidth="1"/>
    <col min="13821" max="13821" width="7.7109375" style="18" customWidth="1"/>
    <col min="13822" max="13822" width="87.28515625" style="18" customWidth="1"/>
    <col min="13823" max="13823" width="17" style="18" customWidth="1"/>
    <col min="13824" max="13824" width="16.42578125" style="18" customWidth="1"/>
    <col min="13825" max="13825" width="19.7109375" style="18" customWidth="1"/>
    <col min="13826" max="13826" width="16.42578125" style="18" customWidth="1"/>
    <col min="13827" max="13828" width="0" style="18" hidden="1" customWidth="1"/>
    <col min="13829" max="13829" width="23.5703125" style="18" customWidth="1"/>
    <col min="13830" max="14075" width="9.140625" style="18"/>
    <col min="14076" max="14076" width="2.140625" style="18" customWidth="1"/>
    <col min="14077" max="14077" width="7.7109375" style="18" customWidth="1"/>
    <col min="14078" max="14078" width="87.28515625" style="18" customWidth="1"/>
    <col min="14079" max="14079" width="17" style="18" customWidth="1"/>
    <col min="14080" max="14080" width="16.42578125" style="18" customWidth="1"/>
    <col min="14081" max="14081" width="19.7109375" style="18" customWidth="1"/>
    <col min="14082" max="14082" width="16.42578125" style="18" customWidth="1"/>
    <col min="14083" max="14084" width="0" style="18" hidden="1" customWidth="1"/>
    <col min="14085" max="14085" width="23.5703125" style="18" customWidth="1"/>
    <col min="14086" max="14331" width="9.140625" style="18"/>
    <col min="14332" max="14332" width="2.140625" style="18" customWidth="1"/>
    <col min="14333" max="14333" width="7.7109375" style="18" customWidth="1"/>
    <col min="14334" max="14334" width="87.28515625" style="18" customWidth="1"/>
    <col min="14335" max="14335" width="17" style="18" customWidth="1"/>
    <col min="14336" max="14336" width="16.42578125" style="18" customWidth="1"/>
    <col min="14337" max="14337" width="19.7109375" style="18" customWidth="1"/>
    <col min="14338" max="14338" width="16.42578125" style="18" customWidth="1"/>
    <col min="14339" max="14340" width="0" style="18" hidden="1" customWidth="1"/>
    <col min="14341" max="14341" width="23.5703125" style="18" customWidth="1"/>
    <col min="14342" max="14587" width="9.140625" style="18"/>
    <col min="14588" max="14588" width="2.140625" style="18" customWidth="1"/>
    <col min="14589" max="14589" width="7.7109375" style="18" customWidth="1"/>
    <col min="14590" max="14590" width="87.28515625" style="18" customWidth="1"/>
    <col min="14591" max="14591" width="17" style="18" customWidth="1"/>
    <col min="14592" max="14592" width="16.42578125" style="18" customWidth="1"/>
    <col min="14593" max="14593" width="19.7109375" style="18" customWidth="1"/>
    <col min="14594" max="14594" width="16.42578125" style="18" customWidth="1"/>
    <col min="14595" max="14596" width="0" style="18" hidden="1" customWidth="1"/>
    <col min="14597" max="14597" width="23.5703125" style="18" customWidth="1"/>
    <col min="14598" max="14843" width="9.140625" style="18"/>
    <col min="14844" max="14844" width="2.140625" style="18" customWidth="1"/>
    <col min="14845" max="14845" width="7.7109375" style="18" customWidth="1"/>
    <col min="14846" max="14846" width="87.28515625" style="18" customWidth="1"/>
    <col min="14847" max="14847" width="17" style="18" customWidth="1"/>
    <col min="14848" max="14848" width="16.42578125" style="18" customWidth="1"/>
    <col min="14849" max="14849" width="19.7109375" style="18" customWidth="1"/>
    <col min="14850" max="14850" width="16.42578125" style="18" customWidth="1"/>
    <col min="14851" max="14852" width="0" style="18" hidden="1" customWidth="1"/>
    <col min="14853" max="14853" width="23.5703125" style="18" customWidth="1"/>
    <col min="14854" max="15099" width="9.140625" style="18"/>
    <col min="15100" max="15100" width="2.140625" style="18" customWidth="1"/>
    <col min="15101" max="15101" width="7.7109375" style="18" customWidth="1"/>
    <col min="15102" max="15102" width="87.28515625" style="18" customWidth="1"/>
    <col min="15103" max="15103" width="17" style="18" customWidth="1"/>
    <col min="15104" max="15104" width="16.42578125" style="18" customWidth="1"/>
    <col min="15105" max="15105" width="19.7109375" style="18" customWidth="1"/>
    <col min="15106" max="15106" width="16.42578125" style="18" customWidth="1"/>
    <col min="15107" max="15108" width="0" style="18" hidden="1" customWidth="1"/>
    <col min="15109" max="15109" width="23.5703125" style="18" customWidth="1"/>
    <col min="15110" max="15355" width="9.140625" style="18"/>
    <col min="15356" max="15356" width="2.140625" style="18" customWidth="1"/>
    <col min="15357" max="15357" width="7.7109375" style="18" customWidth="1"/>
    <col min="15358" max="15358" width="87.28515625" style="18" customWidth="1"/>
    <col min="15359" max="15359" width="17" style="18" customWidth="1"/>
    <col min="15360" max="15360" width="16.42578125" style="18" customWidth="1"/>
    <col min="15361" max="15361" width="19.7109375" style="18" customWidth="1"/>
    <col min="15362" max="15362" width="16.42578125" style="18" customWidth="1"/>
    <col min="15363" max="15364" width="0" style="18" hidden="1" customWidth="1"/>
    <col min="15365" max="15365" width="23.5703125" style="18" customWidth="1"/>
    <col min="15366" max="15611" width="9.140625" style="18"/>
    <col min="15612" max="15612" width="2.140625" style="18" customWidth="1"/>
    <col min="15613" max="15613" width="7.7109375" style="18" customWidth="1"/>
    <col min="15614" max="15614" width="87.28515625" style="18" customWidth="1"/>
    <col min="15615" max="15615" width="17" style="18" customWidth="1"/>
    <col min="15616" max="15616" width="16.42578125" style="18" customWidth="1"/>
    <col min="15617" max="15617" width="19.7109375" style="18" customWidth="1"/>
    <col min="15618" max="15618" width="16.42578125" style="18" customWidth="1"/>
    <col min="15619" max="15620" width="0" style="18" hidden="1" customWidth="1"/>
    <col min="15621" max="15621" width="23.5703125" style="18" customWidth="1"/>
    <col min="15622" max="15867" width="9.140625" style="18"/>
    <col min="15868" max="15868" width="2.140625" style="18" customWidth="1"/>
    <col min="15869" max="15869" width="7.7109375" style="18" customWidth="1"/>
    <col min="15870" max="15870" width="87.28515625" style="18" customWidth="1"/>
    <col min="15871" max="15871" width="17" style="18" customWidth="1"/>
    <col min="15872" max="15872" width="16.42578125" style="18" customWidth="1"/>
    <col min="15873" max="15873" width="19.7109375" style="18" customWidth="1"/>
    <col min="15874" max="15874" width="16.42578125" style="18" customWidth="1"/>
    <col min="15875" max="15876" width="0" style="18" hidden="1" customWidth="1"/>
    <col min="15877" max="15877" width="23.5703125" style="18" customWidth="1"/>
    <col min="15878" max="16123" width="9.140625" style="18"/>
    <col min="16124" max="16124" width="2.140625" style="18" customWidth="1"/>
    <col min="16125" max="16125" width="7.7109375" style="18" customWidth="1"/>
    <col min="16126" max="16126" width="87.28515625" style="18" customWidth="1"/>
    <col min="16127" max="16127" width="17" style="18" customWidth="1"/>
    <col min="16128" max="16128" width="16.42578125" style="18" customWidth="1"/>
    <col min="16129" max="16129" width="19.7109375" style="18" customWidth="1"/>
    <col min="16130" max="16130" width="16.42578125" style="18" customWidth="1"/>
    <col min="16131" max="16132" width="0" style="18" hidden="1" customWidth="1"/>
    <col min="16133" max="16133" width="23.5703125" style="18" customWidth="1"/>
    <col min="16134" max="16384" width="9.140625" style="18"/>
  </cols>
  <sheetData>
    <row r="1" spans="2:5" ht="46.5" customHeight="1" x14ac:dyDescent="0.25">
      <c r="B1" s="242" t="str">
        <f>'Календарный план'!A1</f>
        <v>Создание автоматизированной системы коммерческого учета электроэнергии многоквартирных домов (АСКУЭ МКД) на 2021 г.</v>
      </c>
      <c r="C1" s="242"/>
      <c r="D1" s="242"/>
      <c r="E1" s="242"/>
    </row>
    <row r="2" spans="2:5" s="15" customFormat="1" ht="25.5" x14ac:dyDescent="0.25">
      <c r="B2" s="222" t="s">
        <v>26</v>
      </c>
      <c r="D2" s="16"/>
    </row>
    <row r="3" spans="2:5" ht="8.25" customHeight="1" x14ac:dyDescent="0.3"/>
    <row r="4" spans="2:5" s="16" customFormat="1" ht="14.45" customHeight="1" x14ac:dyDescent="0.25">
      <c r="B4" s="238" t="s">
        <v>0</v>
      </c>
      <c r="C4" s="240" t="s">
        <v>27</v>
      </c>
      <c r="D4" s="240" t="s">
        <v>28</v>
      </c>
      <c r="E4" s="240" t="s">
        <v>198</v>
      </c>
    </row>
    <row r="5" spans="2:5" s="16" customFormat="1" ht="33.75" customHeight="1" x14ac:dyDescent="0.25">
      <c r="B5" s="239"/>
      <c r="C5" s="241"/>
      <c r="D5" s="241"/>
      <c r="E5" s="241"/>
    </row>
    <row r="6" spans="2:5" s="16" customFormat="1" ht="18.75" customHeight="1" x14ac:dyDescent="0.3">
      <c r="B6" s="20">
        <v>1</v>
      </c>
      <c r="C6" s="19">
        <v>2</v>
      </c>
      <c r="D6" s="19">
        <v>3</v>
      </c>
      <c r="E6" s="20">
        <v>4</v>
      </c>
    </row>
    <row r="7" spans="2:5" s="15" customFormat="1" x14ac:dyDescent="0.25">
      <c r="B7" s="21">
        <v>1</v>
      </c>
      <c r="C7" s="22" t="s">
        <v>29</v>
      </c>
      <c r="D7" s="23"/>
      <c r="E7" s="24"/>
    </row>
    <row r="8" spans="2:5" s="29" customFormat="1" x14ac:dyDescent="0.25">
      <c r="B8" s="25" t="s">
        <v>30</v>
      </c>
      <c r="C8" s="26" t="s">
        <v>31</v>
      </c>
      <c r="D8" s="27">
        <v>1</v>
      </c>
      <c r="E8" s="28">
        <v>10500</v>
      </c>
    </row>
    <row r="9" spans="2:5" s="29" customFormat="1" ht="28.5" x14ac:dyDescent="0.25">
      <c r="B9" s="25" t="s">
        <v>32</v>
      </c>
      <c r="C9" s="26" t="s">
        <v>33</v>
      </c>
      <c r="D9" s="27">
        <v>1</v>
      </c>
      <c r="E9" s="28">
        <v>18600</v>
      </c>
    </row>
    <row r="10" spans="2:5" s="29" customFormat="1" x14ac:dyDescent="0.25">
      <c r="B10" s="25" t="s">
        <v>34</v>
      </c>
      <c r="C10" s="30" t="s">
        <v>35</v>
      </c>
      <c r="D10" s="27">
        <v>1</v>
      </c>
      <c r="E10" s="28">
        <v>13677.79</v>
      </c>
    </row>
    <row r="11" spans="2:5" s="29" customFormat="1" x14ac:dyDescent="0.25">
      <c r="B11" s="25" t="s">
        <v>36</v>
      </c>
      <c r="C11" s="30" t="s">
        <v>37</v>
      </c>
      <c r="D11" s="27">
        <v>3</v>
      </c>
      <c r="E11" s="28">
        <v>1904</v>
      </c>
    </row>
    <row r="12" spans="2:5" s="29" customFormat="1" x14ac:dyDescent="0.25">
      <c r="B12" s="25" t="s">
        <v>38</v>
      </c>
      <c r="C12" s="26" t="s">
        <v>39</v>
      </c>
      <c r="D12" s="27">
        <v>1</v>
      </c>
      <c r="E12" s="28">
        <v>18600</v>
      </c>
    </row>
    <row r="13" spans="2:5" x14ac:dyDescent="0.25">
      <c r="B13" s="21" t="s">
        <v>40</v>
      </c>
      <c r="C13" s="22" t="s">
        <v>41</v>
      </c>
      <c r="D13" s="23"/>
      <c r="E13" s="24"/>
    </row>
    <row r="14" spans="2:5" ht="28.5" x14ac:dyDescent="0.25">
      <c r="B14" s="25" t="s">
        <v>42</v>
      </c>
      <c r="C14" s="26" t="s">
        <v>43</v>
      </c>
      <c r="D14" s="27">
        <v>1</v>
      </c>
      <c r="E14" s="31">
        <v>3000000</v>
      </c>
    </row>
    <row r="15" spans="2:5" ht="28.5" x14ac:dyDescent="0.25">
      <c r="B15" s="25" t="s">
        <v>44</v>
      </c>
      <c r="C15" s="26" t="s">
        <v>45</v>
      </c>
      <c r="D15" s="27">
        <v>1</v>
      </c>
      <c r="E15" s="31">
        <v>3750000</v>
      </c>
    </row>
    <row r="16" spans="2:5" x14ac:dyDescent="0.25">
      <c r="B16" s="25" t="s">
        <v>46</v>
      </c>
      <c r="C16" s="26" t="s">
        <v>274</v>
      </c>
      <c r="D16" s="27">
        <v>1</v>
      </c>
      <c r="E16" s="28">
        <v>700000</v>
      </c>
    </row>
    <row r="17" spans="2:5" s="15" customFormat="1" x14ac:dyDescent="0.25">
      <c r="B17" s="21" t="s">
        <v>47</v>
      </c>
      <c r="C17" s="22" t="s">
        <v>48</v>
      </c>
      <c r="D17" s="23"/>
      <c r="E17" s="32"/>
    </row>
    <row r="18" spans="2:5" s="15" customFormat="1" ht="16.5" customHeight="1" x14ac:dyDescent="0.25">
      <c r="B18" s="33" t="s">
        <v>49</v>
      </c>
      <c r="C18" s="34" t="s">
        <v>50</v>
      </c>
      <c r="D18" s="35"/>
      <c r="E18" s="36"/>
    </row>
    <row r="19" spans="2:5" x14ac:dyDescent="0.25">
      <c r="B19" s="37" t="s">
        <v>51</v>
      </c>
      <c r="C19" s="38" t="s">
        <v>52</v>
      </c>
      <c r="D19" s="39">
        <v>1</v>
      </c>
      <c r="E19" s="31">
        <v>3200</v>
      </c>
    </row>
    <row r="20" spans="2:5" x14ac:dyDescent="0.25">
      <c r="B20" s="37" t="s">
        <v>53</v>
      </c>
      <c r="C20" s="38" t="s">
        <v>54</v>
      </c>
      <c r="D20" s="39">
        <v>1</v>
      </c>
      <c r="E20" s="31">
        <v>380</v>
      </c>
    </row>
    <row r="21" spans="2:5" x14ac:dyDescent="0.25">
      <c r="B21" s="37" t="s">
        <v>55</v>
      </c>
      <c r="C21" s="38" t="s">
        <v>56</v>
      </c>
      <c r="D21" s="39">
        <v>1</v>
      </c>
      <c r="E21" s="31">
        <v>290</v>
      </c>
    </row>
    <row r="22" spans="2:5" x14ac:dyDescent="0.25">
      <c r="B22" s="37" t="s">
        <v>57</v>
      </c>
      <c r="C22" s="38" t="s">
        <v>58</v>
      </c>
      <c r="D22" s="39">
        <v>10</v>
      </c>
      <c r="E22" s="31">
        <v>50</v>
      </c>
    </row>
    <row r="23" spans="2:5" x14ac:dyDescent="0.25">
      <c r="B23" s="37" t="s">
        <v>59</v>
      </c>
      <c r="C23" s="38" t="s">
        <v>60</v>
      </c>
      <c r="D23" s="39">
        <v>2</v>
      </c>
      <c r="E23" s="31">
        <v>7</v>
      </c>
    </row>
    <row r="24" spans="2:5" x14ac:dyDescent="0.25">
      <c r="B24" s="37" t="s">
        <v>61</v>
      </c>
      <c r="C24" s="38" t="s">
        <v>62</v>
      </c>
      <c r="D24" s="39">
        <v>5</v>
      </c>
      <c r="E24" s="31">
        <v>37</v>
      </c>
    </row>
    <row r="25" spans="2:5" x14ac:dyDescent="0.25">
      <c r="B25" s="37" t="s">
        <v>63</v>
      </c>
      <c r="C25" s="38" t="s">
        <v>64</v>
      </c>
      <c r="D25" s="39">
        <v>2</v>
      </c>
      <c r="E25" s="31">
        <v>17</v>
      </c>
    </row>
    <row r="26" spans="2:5" x14ac:dyDescent="0.25">
      <c r="B26" s="37" t="s">
        <v>65</v>
      </c>
      <c r="C26" s="38" t="s">
        <v>66</v>
      </c>
      <c r="D26" s="39">
        <v>2</v>
      </c>
      <c r="E26" s="31">
        <v>50</v>
      </c>
    </row>
    <row r="27" spans="2:5" x14ac:dyDescent="0.25">
      <c r="B27" s="37" t="s">
        <v>67</v>
      </c>
      <c r="C27" s="38" t="s">
        <v>68</v>
      </c>
      <c r="D27" s="39">
        <v>2</v>
      </c>
      <c r="E27" s="31">
        <v>2.5</v>
      </c>
    </row>
    <row r="28" spans="2:5" x14ac:dyDescent="0.25">
      <c r="B28" s="37" t="s">
        <v>69</v>
      </c>
      <c r="C28" s="38" t="s">
        <v>70</v>
      </c>
      <c r="D28" s="39">
        <v>0.6</v>
      </c>
      <c r="E28" s="31">
        <v>1.3</v>
      </c>
    </row>
    <row r="29" spans="2:5" s="15" customFormat="1" ht="16.5" customHeight="1" x14ac:dyDescent="0.25">
      <c r="B29" s="33" t="s">
        <v>71</v>
      </c>
      <c r="C29" s="34" t="s">
        <v>72</v>
      </c>
      <c r="D29" s="35"/>
      <c r="E29" s="36"/>
    </row>
    <row r="30" spans="2:5" x14ac:dyDescent="0.25">
      <c r="B30" s="37" t="s">
        <v>73</v>
      </c>
      <c r="C30" s="38" t="s">
        <v>74</v>
      </c>
      <c r="D30" s="39">
        <v>1</v>
      </c>
      <c r="E30" s="31">
        <v>5040</v>
      </c>
    </row>
    <row r="31" spans="2:5" x14ac:dyDescent="0.25">
      <c r="B31" s="37" t="s">
        <v>75</v>
      </c>
      <c r="C31" s="38" t="s">
        <v>76</v>
      </c>
      <c r="D31" s="39">
        <v>1</v>
      </c>
      <c r="E31" s="31">
        <v>2800</v>
      </c>
    </row>
    <row r="32" spans="2:5" x14ac:dyDescent="0.25">
      <c r="B32" s="37" t="s">
        <v>77</v>
      </c>
      <c r="C32" s="38" t="s">
        <v>78</v>
      </c>
      <c r="D32" s="39">
        <v>1</v>
      </c>
      <c r="E32" s="31">
        <v>590.24</v>
      </c>
    </row>
    <row r="33" spans="2:5" x14ac:dyDescent="0.25">
      <c r="B33" s="37" t="s">
        <v>79</v>
      </c>
      <c r="C33" s="38" t="s">
        <v>80</v>
      </c>
      <c r="D33" s="39">
        <v>20</v>
      </c>
      <c r="E33" s="31">
        <v>12.91</v>
      </c>
    </row>
    <row r="34" spans="2:5" x14ac:dyDescent="0.25">
      <c r="B34" s="37" t="s">
        <v>81</v>
      </c>
      <c r="C34" s="38" t="s">
        <v>82</v>
      </c>
      <c r="D34" s="39">
        <v>2</v>
      </c>
      <c r="E34" s="31">
        <v>7.88</v>
      </c>
    </row>
    <row r="35" spans="2:5" x14ac:dyDescent="0.25">
      <c r="B35" s="37" t="s">
        <v>83</v>
      </c>
      <c r="C35" s="38" t="s">
        <v>84</v>
      </c>
      <c r="D35" s="39">
        <v>5</v>
      </c>
      <c r="E35" s="31">
        <v>323.92</v>
      </c>
    </row>
    <row r="36" spans="2:5" x14ac:dyDescent="0.25">
      <c r="B36" s="37" t="s">
        <v>85</v>
      </c>
      <c r="C36" s="38" t="s">
        <v>86</v>
      </c>
      <c r="D36" s="39">
        <v>8</v>
      </c>
      <c r="E36" s="31">
        <v>51.86</v>
      </c>
    </row>
    <row r="37" spans="2:5" x14ac:dyDescent="0.25">
      <c r="B37" s="37" t="s">
        <v>87</v>
      </c>
      <c r="C37" s="38" t="s">
        <v>68</v>
      </c>
      <c r="D37" s="39">
        <v>2</v>
      </c>
      <c r="E37" s="31">
        <v>2.65</v>
      </c>
    </row>
    <row r="38" spans="2:5" x14ac:dyDescent="0.25">
      <c r="B38" s="37" t="s">
        <v>88</v>
      </c>
      <c r="C38" s="38" t="s">
        <v>70</v>
      </c>
      <c r="D38" s="39">
        <v>0.6</v>
      </c>
      <c r="E38" s="31">
        <v>1.33</v>
      </c>
    </row>
    <row r="39" spans="2:5" s="15" customFormat="1" ht="16.5" customHeight="1" x14ac:dyDescent="0.25">
      <c r="B39" s="33" t="s">
        <v>89</v>
      </c>
      <c r="C39" s="34" t="s">
        <v>90</v>
      </c>
      <c r="D39" s="35"/>
      <c r="E39" s="36"/>
    </row>
    <row r="40" spans="2:5" x14ac:dyDescent="0.25">
      <c r="B40" s="37" t="s">
        <v>91</v>
      </c>
      <c r="C40" s="38" t="s">
        <v>92</v>
      </c>
      <c r="D40" s="39">
        <v>1</v>
      </c>
      <c r="E40" s="31">
        <v>3572.8</v>
      </c>
    </row>
    <row r="41" spans="2:5" x14ac:dyDescent="0.25">
      <c r="B41" s="37" t="s">
        <v>93</v>
      </c>
      <c r="C41" s="38" t="s">
        <v>94</v>
      </c>
      <c r="D41" s="39">
        <v>3</v>
      </c>
      <c r="E41" s="31">
        <v>12.91</v>
      </c>
    </row>
    <row r="42" spans="2:5" x14ac:dyDescent="0.25">
      <c r="B42" s="37" t="s">
        <v>95</v>
      </c>
      <c r="C42" s="38" t="s">
        <v>96</v>
      </c>
      <c r="D42" s="39">
        <v>2</v>
      </c>
      <c r="E42" s="31">
        <v>0.46</v>
      </c>
    </row>
    <row r="43" spans="2:5" x14ac:dyDescent="0.25">
      <c r="B43" s="37" t="s">
        <v>97</v>
      </c>
      <c r="C43" s="38" t="s">
        <v>98</v>
      </c>
      <c r="D43" s="39">
        <v>1</v>
      </c>
      <c r="E43" s="31">
        <v>70.680000000000007</v>
      </c>
    </row>
    <row r="44" spans="2:5" x14ac:dyDescent="0.25">
      <c r="B44" s="37" t="s">
        <v>99</v>
      </c>
      <c r="C44" s="38" t="s">
        <v>100</v>
      </c>
      <c r="D44" s="39">
        <v>1</v>
      </c>
      <c r="E44" s="31">
        <v>17.079999999999998</v>
      </c>
    </row>
    <row r="45" spans="2:5" x14ac:dyDescent="0.25">
      <c r="B45" s="37" t="s">
        <v>101</v>
      </c>
      <c r="C45" s="38" t="s">
        <v>102</v>
      </c>
      <c r="D45" s="39">
        <v>1</v>
      </c>
      <c r="E45" s="31">
        <v>343.5</v>
      </c>
    </row>
    <row r="46" spans="2:5" x14ac:dyDescent="0.25">
      <c r="B46" s="37" t="s">
        <v>103</v>
      </c>
      <c r="C46" s="38" t="s">
        <v>104</v>
      </c>
      <c r="D46" s="39">
        <v>25</v>
      </c>
      <c r="E46" s="31">
        <v>12.91</v>
      </c>
    </row>
    <row r="47" spans="2:5" x14ac:dyDescent="0.25">
      <c r="B47" s="37" t="s">
        <v>105</v>
      </c>
      <c r="C47" s="38" t="s">
        <v>60</v>
      </c>
      <c r="D47" s="39">
        <v>4</v>
      </c>
      <c r="E47" s="31">
        <v>7.88</v>
      </c>
    </row>
    <row r="48" spans="2:5" x14ac:dyDescent="0.25">
      <c r="B48" s="37" t="s">
        <v>106</v>
      </c>
      <c r="C48" s="38" t="s">
        <v>107</v>
      </c>
      <c r="D48" s="39">
        <v>4</v>
      </c>
      <c r="E48" s="31">
        <v>0.43</v>
      </c>
    </row>
    <row r="49" spans="2:5" x14ac:dyDescent="0.25">
      <c r="B49" s="37" t="s">
        <v>108</v>
      </c>
      <c r="C49" s="38" t="s">
        <v>62</v>
      </c>
      <c r="D49" s="39">
        <v>4</v>
      </c>
      <c r="E49" s="31">
        <v>37.299999999999997</v>
      </c>
    </row>
    <row r="50" spans="2:5" x14ac:dyDescent="0.25">
      <c r="B50" s="37" t="s">
        <v>109</v>
      </c>
      <c r="C50" s="38" t="s">
        <v>68</v>
      </c>
      <c r="D50" s="39">
        <v>3</v>
      </c>
      <c r="E50" s="31">
        <v>2.65</v>
      </c>
    </row>
    <row r="51" spans="2:5" x14ac:dyDescent="0.25">
      <c r="B51" s="37" t="s">
        <v>110</v>
      </c>
      <c r="C51" s="38" t="s">
        <v>70</v>
      </c>
      <c r="D51" s="39">
        <v>0.9</v>
      </c>
      <c r="E51" s="31">
        <v>1.33</v>
      </c>
    </row>
    <row r="52" spans="2:5" s="15" customFormat="1" ht="16.5" customHeight="1" x14ac:dyDescent="0.25">
      <c r="B52" s="33" t="s">
        <v>111</v>
      </c>
      <c r="C52" s="34" t="s">
        <v>112</v>
      </c>
      <c r="D52" s="35"/>
      <c r="E52" s="36"/>
    </row>
    <row r="53" spans="2:5" x14ac:dyDescent="0.25">
      <c r="B53" s="37" t="s">
        <v>113</v>
      </c>
      <c r="C53" s="38" t="s">
        <v>114</v>
      </c>
      <c r="D53" s="39">
        <v>1</v>
      </c>
      <c r="E53" s="31">
        <v>3572.8</v>
      </c>
    </row>
    <row r="54" spans="2:5" x14ac:dyDescent="0.25">
      <c r="B54" s="37" t="s">
        <v>115</v>
      </c>
      <c r="C54" s="38" t="s">
        <v>98</v>
      </c>
      <c r="D54" s="39">
        <v>2</v>
      </c>
      <c r="E54" s="31">
        <v>70.680000000000007</v>
      </c>
    </row>
    <row r="55" spans="2:5" x14ac:dyDescent="0.25">
      <c r="B55" s="37" t="s">
        <v>116</v>
      </c>
      <c r="C55" s="38" t="s">
        <v>60</v>
      </c>
      <c r="D55" s="39">
        <v>4</v>
      </c>
      <c r="E55" s="31">
        <v>7.88</v>
      </c>
    </row>
    <row r="56" spans="2:5" x14ac:dyDescent="0.25">
      <c r="B56" s="37" t="s">
        <v>117</v>
      </c>
      <c r="C56" s="38" t="s">
        <v>107</v>
      </c>
      <c r="D56" s="39">
        <v>4</v>
      </c>
      <c r="E56" s="31">
        <v>0.43</v>
      </c>
    </row>
    <row r="57" spans="2:5" x14ac:dyDescent="0.25">
      <c r="B57" s="37" t="s">
        <v>118</v>
      </c>
      <c r="C57" s="38" t="s">
        <v>119</v>
      </c>
      <c r="D57" s="39">
        <v>6</v>
      </c>
      <c r="E57" s="31">
        <v>0.28000000000000003</v>
      </c>
    </row>
    <row r="58" spans="2:5" x14ac:dyDescent="0.25">
      <c r="B58" s="37" t="s">
        <v>120</v>
      </c>
      <c r="C58" s="38" t="s">
        <v>121</v>
      </c>
      <c r="D58" s="39">
        <v>6</v>
      </c>
      <c r="E58" s="31">
        <v>14.8</v>
      </c>
    </row>
    <row r="59" spans="2:5" x14ac:dyDescent="0.25">
      <c r="B59" s="37" t="s">
        <v>122</v>
      </c>
      <c r="C59" s="38" t="s">
        <v>123</v>
      </c>
      <c r="D59" s="39">
        <v>5</v>
      </c>
      <c r="E59" s="31">
        <v>0.94</v>
      </c>
    </row>
    <row r="60" spans="2:5" x14ac:dyDescent="0.25">
      <c r="B60" s="37" t="s">
        <v>124</v>
      </c>
      <c r="C60" s="38" t="s">
        <v>68</v>
      </c>
      <c r="D60" s="39">
        <v>4</v>
      </c>
      <c r="E60" s="31">
        <v>2.65</v>
      </c>
    </row>
    <row r="61" spans="2:5" x14ac:dyDescent="0.25">
      <c r="B61" s="37" t="s">
        <v>125</v>
      </c>
      <c r="C61" s="38" t="s">
        <v>70</v>
      </c>
      <c r="D61" s="39">
        <v>1.2</v>
      </c>
      <c r="E61" s="31">
        <v>1.33</v>
      </c>
    </row>
    <row r="62" spans="2:5" s="15" customFormat="1" ht="16.5" customHeight="1" x14ac:dyDescent="0.25">
      <c r="B62" s="33" t="s">
        <v>126</v>
      </c>
      <c r="C62" s="34" t="s">
        <v>127</v>
      </c>
      <c r="D62" s="35"/>
      <c r="E62" s="36"/>
    </row>
    <row r="63" spans="2:5" x14ac:dyDescent="0.25">
      <c r="B63" s="37" t="s">
        <v>128</v>
      </c>
      <c r="C63" s="38" t="s">
        <v>129</v>
      </c>
      <c r="D63" s="39">
        <v>1</v>
      </c>
      <c r="E63" s="31">
        <v>3500</v>
      </c>
    </row>
    <row r="64" spans="2:5" x14ac:dyDescent="0.25">
      <c r="B64" s="37" t="s">
        <v>130</v>
      </c>
      <c r="C64" s="38" t="s">
        <v>131</v>
      </c>
      <c r="D64" s="39">
        <v>1</v>
      </c>
      <c r="E64" s="31">
        <v>330</v>
      </c>
    </row>
    <row r="65" spans="2:5" x14ac:dyDescent="0.25">
      <c r="B65" s="37" t="s">
        <v>132</v>
      </c>
      <c r="C65" s="38" t="s">
        <v>133</v>
      </c>
      <c r="D65" s="39">
        <v>1</v>
      </c>
      <c r="E65" s="31">
        <v>420</v>
      </c>
    </row>
    <row r="66" spans="2:5" x14ac:dyDescent="0.25">
      <c r="B66" s="37" t="s">
        <v>134</v>
      </c>
      <c r="C66" s="38" t="s">
        <v>135</v>
      </c>
      <c r="D66" s="39">
        <v>5</v>
      </c>
      <c r="E66" s="31">
        <v>0.24</v>
      </c>
    </row>
    <row r="67" spans="2:5" x14ac:dyDescent="0.25">
      <c r="B67" s="37" t="s">
        <v>136</v>
      </c>
      <c r="C67" s="38" t="s">
        <v>137</v>
      </c>
      <c r="D67" s="39">
        <v>1</v>
      </c>
      <c r="E67" s="31">
        <v>380</v>
      </c>
    </row>
    <row r="68" spans="2:5" x14ac:dyDescent="0.25">
      <c r="B68" s="37" t="s">
        <v>138</v>
      </c>
      <c r="C68" s="38" t="s">
        <v>139</v>
      </c>
      <c r="D68" s="39">
        <v>3</v>
      </c>
      <c r="E68" s="31">
        <v>340</v>
      </c>
    </row>
    <row r="69" spans="2:5" x14ac:dyDescent="0.25">
      <c r="B69" s="37" t="s">
        <v>140</v>
      </c>
      <c r="C69" s="38" t="s">
        <v>141</v>
      </c>
      <c r="D69" s="39">
        <v>1</v>
      </c>
      <c r="E69" s="31">
        <v>35</v>
      </c>
    </row>
    <row r="70" spans="2:5" x14ac:dyDescent="0.25">
      <c r="B70" s="37" t="s">
        <v>142</v>
      </c>
      <c r="C70" s="38" t="s">
        <v>143</v>
      </c>
      <c r="D70" s="39">
        <v>1</v>
      </c>
      <c r="E70" s="31">
        <v>70</v>
      </c>
    </row>
    <row r="71" spans="2:5" x14ac:dyDescent="0.25">
      <c r="B71" s="37" t="s">
        <v>144</v>
      </c>
      <c r="C71" s="38" t="s">
        <v>145</v>
      </c>
      <c r="D71" s="39">
        <v>2</v>
      </c>
      <c r="E71" s="31">
        <v>30</v>
      </c>
    </row>
    <row r="72" spans="2:5" x14ac:dyDescent="0.25">
      <c r="B72" s="37" t="s">
        <v>146</v>
      </c>
      <c r="C72" s="38" t="s">
        <v>147</v>
      </c>
      <c r="D72" s="39">
        <v>4</v>
      </c>
      <c r="E72" s="31">
        <v>0.5</v>
      </c>
    </row>
    <row r="73" spans="2:5" x14ac:dyDescent="0.25">
      <c r="B73" s="37" t="s">
        <v>148</v>
      </c>
      <c r="C73" s="38" t="s">
        <v>149</v>
      </c>
      <c r="D73" s="39">
        <v>4</v>
      </c>
      <c r="E73" s="31">
        <v>0.15</v>
      </c>
    </row>
    <row r="74" spans="2:5" x14ac:dyDescent="0.25">
      <c r="B74" s="37" t="s">
        <v>150</v>
      </c>
      <c r="C74" s="38" t="s">
        <v>151</v>
      </c>
      <c r="D74" s="39">
        <v>4</v>
      </c>
      <c r="E74" s="31">
        <v>0.08</v>
      </c>
    </row>
    <row r="75" spans="2:5" x14ac:dyDescent="0.25">
      <c r="B75" s="37" t="s">
        <v>152</v>
      </c>
      <c r="C75" s="38" t="s">
        <v>153</v>
      </c>
      <c r="D75" s="39">
        <v>4</v>
      </c>
      <c r="E75" s="31">
        <v>1.4</v>
      </c>
    </row>
    <row r="76" spans="2:5" x14ac:dyDescent="0.25">
      <c r="B76" s="37" t="s">
        <v>154</v>
      </c>
      <c r="C76" s="38" t="s">
        <v>107</v>
      </c>
      <c r="D76" s="39">
        <v>6</v>
      </c>
      <c r="E76" s="31">
        <v>0.4</v>
      </c>
    </row>
    <row r="77" spans="2:5" x14ac:dyDescent="0.25">
      <c r="B77" s="37" t="s">
        <v>155</v>
      </c>
      <c r="C77" s="38" t="s">
        <v>156</v>
      </c>
      <c r="D77" s="39">
        <v>2.8</v>
      </c>
      <c r="E77" s="31">
        <v>12</v>
      </c>
    </row>
    <row r="78" spans="2:5" x14ac:dyDescent="0.25">
      <c r="B78" s="37" t="s">
        <v>157</v>
      </c>
      <c r="C78" s="38" t="s">
        <v>158</v>
      </c>
      <c r="D78" s="39">
        <v>10</v>
      </c>
      <c r="E78" s="31">
        <v>110</v>
      </c>
    </row>
    <row r="79" spans="2:5" x14ac:dyDescent="0.25">
      <c r="B79" s="37" t="s">
        <v>159</v>
      </c>
      <c r="C79" s="38" t="s">
        <v>68</v>
      </c>
      <c r="D79" s="39">
        <v>2</v>
      </c>
      <c r="E79" s="31">
        <v>2.5</v>
      </c>
    </row>
    <row r="80" spans="2:5" x14ac:dyDescent="0.25">
      <c r="B80" s="37" t="s">
        <v>160</v>
      </c>
      <c r="C80" s="38" t="s">
        <v>70</v>
      </c>
      <c r="D80" s="39">
        <v>0.6</v>
      </c>
      <c r="E80" s="31">
        <v>1.33</v>
      </c>
    </row>
    <row r="81" spans="2:5" x14ac:dyDescent="0.25">
      <c r="B81" s="37" t="s">
        <v>161</v>
      </c>
      <c r="C81" s="38" t="s">
        <v>100</v>
      </c>
      <c r="D81" s="39">
        <v>1</v>
      </c>
      <c r="E81" s="31">
        <v>17.079999999999998</v>
      </c>
    </row>
    <row r="82" spans="2:5" x14ac:dyDescent="0.25">
      <c r="B82" s="37" t="s">
        <v>162</v>
      </c>
      <c r="C82" s="38" t="s">
        <v>60</v>
      </c>
      <c r="D82" s="39">
        <v>4</v>
      </c>
      <c r="E82" s="31">
        <v>7.88</v>
      </c>
    </row>
    <row r="83" spans="2:5" s="15" customFormat="1" x14ac:dyDescent="0.25">
      <c r="B83" s="21" t="s">
        <v>163</v>
      </c>
      <c r="C83" s="24" t="s">
        <v>164</v>
      </c>
      <c r="D83" s="40"/>
      <c r="E83" s="32"/>
    </row>
    <row r="84" spans="2:5" s="45" customFormat="1" x14ac:dyDescent="0.25">
      <c r="B84" s="41" t="s">
        <v>165</v>
      </c>
      <c r="C84" s="42" t="s">
        <v>11</v>
      </c>
      <c r="D84" s="43"/>
      <c r="E84" s="44"/>
    </row>
    <row r="85" spans="2:5" s="45" customFormat="1" x14ac:dyDescent="0.25">
      <c r="B85" s="41" t="s">
        <v>166</v>
      </c>
      <c r="C85" s="38" t="s">
        <v>167</v>
      </c>
      <c r="D85" s="46">
        <v>1</v>
      </c>
      <c r="E85" s="31">
        <v>300</v>
      </c>
    </row>
    <row r="86" spans="2:5" s="45" customFormat="1" x14ac:dyDescent="0.25">
      <c r="B86" s="41" t="s">
        <v>168</v>
      </c>
      <c r="C86" s="42" t="s">
        <v>169</v>
      </c>
      <c r="D86" s="43"/>
      <c r="E86" s="44"/>
    </row>
    <row r="87" spans="2:5" x14ac:dyDescent="0.25">
      <c r="B87" s="37" t="s">
        <v>170</v>
      </c>
      <c r="C87" s="38" t="s">
        <v>171</v>
      </c>
      <c r="D87" s="47">
        <v>1</v>
      </c>
      <c r="E87" s="31">
        <v>1100</v>
      </c>
    </row>
    <row r="88" spans="2:5" x14ac:dyDescent="0.25">
      <c r="B88" s="37" t="s">
        <v>172</v>
      </c>
      <c r="C88" s="38" t="s">
        <v>173</v>
      </c>
      <c r="D88" s="47">
        <v>1</v>
      </c>
      <c r="E88" s="31">
        <v>1900</v>
      </c>
    </row>
    <row r="89" spans="2:5" ht="12.75" customHeight="1" x14ac:dyDescent="0.25">
      <c r="B89" s="37" t="s">
        <v>174</v>
      </c>
      <c r="C89" s="38" t="s">
        <v>175</v>
      </c>
      <c r="D89" s="47">
        <v>1</v>
      </c>
      <c r="E89" s="31">
        <v>2500</v>
      </c>
    </row>
    <row r="90" spans="2:5" x14ac:dyDescent="0.25">
      <c r="B90" s="37" t="s">
        <v>176</v>
      </c>
      <c r="C90" s="38" t="s">
        <v>177</v>
      </c>
      <c r="D90" s="47">
        <v>1</v>
      </c>
      <c r="E90" s="31">
        <v>2500</v>
      </c>
    </row>
    <row r="91" spans="2:5" x14ac:dyDescent="0.25">
      <c r="B91" s="37" t="s">
        <v>178</v>
      </c>
      <c r="C91" s="38" t="s">
        <v>179</v>
      </c>
      <c r="D91" s="47">
        <v>1</v>
      </c>
      <c r="E91" s="31">
        <v>2200</v>
      </c>
    </row>
    <row r="92" spans="2:5" x14ac:dyDescent="0.25">
      <c r="B92" s="37" t="s">
        <v>180</v>
      </c>
      <c r="C92" s="38" t="s">
        <v>181</v>
      </c>
      <c r="D92" s="47">
        <v>1</v>
      </c>
      <c r="E92" s="31">
        <v>300</v>
      </c>
    </row>
    <row r="93" spans="2:5" s="15" customFormat="1" x14ac:dyDescent="0.25">
      <c r="B93" s="48" t="s">
        <v>182</v>
      </c>
      <c r="C93" s="42" t="s">
        <v>183</v>
      </c>
      <c r="D93" s="49"/>
      <c r="E93" s="31"/>
    </row>
    <row r="94" spans="2:5" x14ac:dyDescent="0.25">
      <c r="B94" s="37" t="s">
        <v>184</v>
      </c>
      <c r="C94" s="38" t="s">
        <v>185</v>
      </c>
      <c r="D94" s="47">
        <v>1</v>
      </c>
      <c r="E94" s="31">
        <v>200</v>
      </c>
    </row>
    <row r="95" spans="2:5" x14ac:dyDescent="0.25">
      <c r="B95" s="25" t="s">
        <v>186</v>
      </c>
      <c r="C95" s="50" t="s">
        <v>187</v>
      </c>
      <c r="D95" s="51">
        <v>1</v>
      </c>
      <c r="E95" s="31">
        <v>100</v>
      </c>
    </row>
    <row r="96" spans="2:5" s="15" customFormat="1" x14ac:dyDescent="0.25">
      <c r="B96" s="21" t="s">
        <v>188</v>
      </c>
      <c r="C96" s="22" t="s">
        <v>189</v>
      </c>
      <c r="D96" s="52"/>
      <c r="E96" s="32"/>
    </row>
    <row r="97" spans="2:5" s="29" customFormat="1" x14ac:dyDescent="0.25">
      <c r="B97" s="25" t="s">
        <v>190</v>
      </c>
      <c r="C97" s="53" t="s">
        <v>191</v>
      </c>
      <c r="D97" s="54"/>
      <c r="E97" s="55">
        <v>0.03</v>
      </c>
    </row>
    <row r="98" spans="2:5" s="29" customFormat="1" x14ac:dyDescent="0.25">
      <c r="B98" s="25" t="s">
        <v>192</v>
      </c>
      <c r="C98" s="53" t="s">
        <v>193</v>
      </c>
      <c r="D98" s="54"/>
      <c r="E98" s="55">
        <v>0.02</v>
      </c>
    </row>
    <row r="99" spans="2:5" s="29" customFormat="1" x14ac:dyDescent="0.25">
      <c r="B99" s="25" t="s">
        <v>194</v>
      </c>
      <c r="C99" s="53" t="s">
        <v>195</v>
      </c>
      <c r="D99" s="54"/>
      <c r="E99" s="31">
        <v>112</v>
      </c>
    </row>
    <row r="101" spans="2:5" ht="15.75" x14ac:dyDescent="0.25">
      <c r="B101" s="3" t="s">
        <v>6</v>
      </c>
    </row>
    <row r="102" spans="2:5" ht="15.75" x14ac:dyDescent="0.25">
      <c r="B102" s="3" t="s">
        <v>7</v>
      </c>
    </row>
    <row r="103" spans="2:5" ht="15.75" x14ac:dyDescent="0.25">
      <c r="B103" s="3" t="s">
        <v>8</v>
      </c>
    </row>
    <row r="104" spans="2:5" ht="15.75" x14ac:dyDescent="0.25">
      <c r="B104" s="3" t="s">
        <v>9</v>
      </c>
    </row>
  </sheetData>
  <mergeCells count="5">
    <mergeCell ref="B4:B5"/>
    <mergeCell ref="C4:C5"/>
    <mergeCell ref="D4:D5"/>
    <mergeCell ref="E4:E5"/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6"/>
  <sheetViews>
    <sheetView topLeftCell="A19" workbookViewId="0">
      <selection activeCell="G59" sqref="G59"/>
    </sheetView>
  </sheetViews>
  <sheetFormatPr defaultRowHeight="14.25" x14ac:dyDescent="0.25"/>
  <cols>
    <col min="1" max="1" width="1" style="18" customWidth="1"/>
    <col min="2" max="2" width="6.28515625" style="17" customWidth="1"/>
    <col min="3" max="3" width="85.140625" style="117" customWidth="1"/>
    <col min="4" max="4" width="11.7109375" style="106" customWidth="1"/>
    <col min="5" max="5" width="16.42578125" style="17" customWidth="1"/>
    <col min="6" max="6" width="15.140625" style="18" bestFit="1" customWidth="1"/>
    <col min="7" max="7" width="16" style="18" customWidth="1"/>
    <col min="8" max="8" width="20" style="18" customWidth="1"/>
    <col min="9" max="9" width="4" style="18" customWidth="1"/>
    <col min="10" max="10" width="17.5703125" style="18" bestFit="1" customWidth="1"/>
    <col min="11" max="250" width="9.140625" style="18"/>
    <col min="251" max="251" width="1" style="18" customWidth="1"/>
    <col min="252" max="252" width="6.28515625" style="18" customWidth="1"/>
    <col min="253" max="253" width="85.140625" style="18" customWidth="1"/>
    <col min="254" max="254" width="0" style="18" hidden="1" customWidth="1"/>
    <col min="255" max="255" width="16.42578125" style="18" customWidth="1"/>
    <col min="256" max="258" width="0" style="18" hidden="1" customWidth="1"/>
    <col min="259" max="259" width="15.140625" style="18" bestFit="1" customWidth="1"/>
    <col min="260" max="260" width="16" style="18" customWidth="1"/>
    <col min="261" max="261" width="18.42578125" style="18" customWidth="1"/>
    <col min="262" max="264" width="0" style="18" hidden="1" customWidth="1"/>
    <col min="265" max="265" width="4" style="18" customWidth="1"/>
    <col min="266" max="266" width="17.5703125" style="18" bestFit="1" customWidth="1"/>
    <col min="267" max="506" width="9.140625" style="18"/>
    <col min="507" max="507" width="1" style="18" customWidth="1"/>
    <col min="508" max="508" width="6.28515625" style="18" customWidth="1"/>
    <col min="509" max="509" width="85.140625" style="18" customWidth="1"/>
    <col min="510" max="510" width="0" style="18" hidden="1" customWidth="1"/>
    <col min="511" max="511" width="16.42578125" style="18" customWidth="1"/>
    <col min="512" max="514" width="0" style="18" hidden="1" customWidth="1"/>
    <col min="515" max="515" width="15.140625" style="18" bestFit="1" customWidth="1"/>
    <col min="516" max="516" width="16" style="18" customWidth="1"/>
    <col min="517" max="517" width="18.42578125" style="18" customWidth="1"/>
    <col min="518" max="520" width="0" style="18" hidden="1" customWidth="1"/>
    <col min="521" max="521" width="4" style="18" customWidth="1"/>
    <col min="522" max="522" width="17.5703125" style="18" bestFit="1" customWidth="1"/>
    <col min="523" max="762" width="9.140625" style="18"/>
    <col min="763" max="763" width="1" style="18" customWidth="1"/>
    <col min="764" max="764" width="6.28515625" style="18" customWidth="1"/>
    <col min="765" max="765" width="85.140625" style="18" customWidth="1"/>
    <col min="766" max="766" width="0" style="18" hidden="1" customWidth="1"/>
    <col min="767" max="767" width="16.42578125" style="18" customWidth="1"/>
    <col min="768" max="770" width="0" style="18" hidden="1" customWidth="1"/>
    <col min="771" max="771" width="15.140625" style="18" bestFit="1" customWidth="1"/>
    <col min="772" max="772" width="16" style="18" customWidth="1"/>
    <col min="773" max="773" width="18.42578125" style="18" customWidth="1"/>
    <col min="774" max="776" width="0" style="18" hidden="1" customWidth="1"/>
    <col min="777" max="777" width="4" style="18" customWidth="1"/>
    <col min="778" max="778" width="17.5703125" style="18" bestFit="1" customWidth="1"/>
    <col min="779" max="1018" width="9.140625" style="18"/>
    <col min="1019" max="1019" width="1" style="18" customWidth="1"/>
    <col min="1020" max="1020" width="6.28515625" style="18" customWidth="1"/>
    <col min="1021" max="1021" width="85.140625" style="18" customWidth="1"/>
    <col min="1022" max="1022" width="0" style="18" hidden="1" customWidth="1"/>
    <col min="1023" max="1023" width="16.42578125" style="18" customWidth="1"/>
    <col min="1024" max="1026" width="0" style="18" hidden="1" customWidth="1"/>
    <col min="1027" max="1027" width="15.140625" style="18" bestFit="1" customWidth="1"/>
    <col min="1028" max="1028" width="16" style="18" customWidth="1"/>
    <col min="1029" max="1029" width="18.42578125" style="18" customWidth="1"/>
    <col min="1030" max="1032" width="0" style="18" hidden="1" customWidth="1"/>
    <col min="1033" max="1033" width="4" style="18" customWidth="1"/>
    <col min="1034" max="1034" width="17.5703125" style="18" bestFit="1" customWidth="1"/>
    <col min="1035" max="1274" width="9.140625" style="18"/>
    <col min="1275" max="1275" width="1" style="18" customWidth="1"/>
    <col min="1276" max="1276" width="6.28515625" style="18" customWidth="1"/>
    <col min="1277" max="1277" width="85.140625" style="18" customWidth="1"/>
    <col min="1278" max="1278" width="0" style="18" hidden="1" customWidth="1"/>
    <col min="1279" max="1279" width="16.42578125" style="18" customWidth="1"/>
    <col min="1280" max="1282" width="0" style="18" hidden="1" customWidth="1"/>
    <col min="1283" max="1283" width="15.140625" style="18" bestFit="1" customWidth="1"/>
    <col min="1284" max="1284" width="16" style="18" customWidth="1"/>
    <col min="1285" max="1285" width="18.42578125" style="18" customWidth="1"/>
    <col min="1286" max="1288" width="0" style="18" hidden="1" customWidth="1"/>
    <col min="1289" max="1289" width="4" style="18" customWidth="1"/>
    <col min="1290" max="1290" width="17.5703125" style="18" bestFit="1" customWidth="1"/>
    <col min="1291" max="1530" width="9.140625" style="18"/>
    <col min="1531" max="1531" width="1" style="18" customWidth="1"/>
    <col min="1532" max="1532" width="6.28515625" style="18" customWidth="1"/>
    <col min="1533" max="1533" width="85.140625" style="18" customWidth="1"/>
    <col min="1534" max="1534" width="0" style="18" hidden="1" customWidth="1"/>
    <col min="1535" max="1535" width="16.42578125" style="18" customWidth="1"/>
    <col min="1536" max="1538" width="0" style="18" hidden="1" customWidth="1"/>
    <col min="1539" max="1539" width="15.140625" style="18" bestFit="1" customWidth="1"/>
    <col min="1540" max="1540" width="16" style="18" customWidth="1"/>
    <col min="1541" max="1541" width="18.42578125" style="18" customWidth="1"/>
    <col min="1542" max="1544" width="0" style="18" hidden="1" customWidth="1"/>
    <col min="1545" max="1545" width="4" style="18" customWidth="1"/>
    <col min="1546" max="1546" width="17.5703125" style="18" bestFit="1" customWidth="1"/>
    <col min="1547" max="1786" width="9.140625" style="18"/>
    <col min="1787" max="1787" width="1" style="18" customWidth="1"/>
    <col min="1788" max="1788" width="6.28515625" style="18" customWidth="1"/>
    <col min="1789" max="1789" width="85.140625" style="18" customWidth="1"/>
    <col min="1790" max="1790" width="0" style="18" hidden="1" customWidth="1"/>
    <col min="1791" max="1791" width="16.42578125" style="18" customWidth="1"/>
    <col min="1792" max="1794" width="0" style="18" hidden="1" customWidth="1"/>
    <col min="1795" max="1795" width="15.140625" style="18" bestFit="1" customWidth="1"/>
    <col min="1796" max="1796" width="16" style="18" customWidth="1"/>
    <col min="1797" max="1797" width="18.42578125" style="18" customWidth="1"/>
    <col min="1798" max="1800" width="0" style="18" hidden="1" customWidth="1"/>
    <col min="1801" max="1801" width="4" style="18" customWidth="1"/>
    <col min="1802" max="1802" width="17.5703125" style="18" bestFit="1" customWidth="1"/>
    <col min="1803" max="2042" width="9.140625" style="18"/>
    <col min="2043" max="2043" width="1" style="18" customWidth="1"/>
    <col min="2044" max="2044" width="6.28515625" style="18" customWidth="1"/>
    <col min="2045" max="2045" width="85.140625" style="18" customWidth="1"/>
    <col min="2046" max="2046" width="0" style="18" hidden="1" customWidth="1"/>
    <col min="2047" max="2047" width="16.42578125" style="18" customWidth="1"/>
    <col min="2048" max="2050" width="0" style="18" hidden="1" customWidth="1"/>
    <col min="2051" max="2051" width="15.140625" style="18" bestFit="1" customWidth="1"/>
    <col min="2052" max="2052" width="16" style="18" customWidth="1"/>
    <col min="2053" max="2053" width="18.42578125" style="18" customWidth="1"/>
    <col min="2054" max="2056" width="0" style="18" hidden="1" customWidth="1"/>
    <col min="2057" max="2057" width="4" style="18" customWidth="1"/>
    <col min="2058" max="2058" width="17.5703125" style="18" bestFit="1" customWidth="1"/>
    <col min="2059" max="2298" width="9.140625" style="18"/>
    <col min="2299" max="2299" width="1" style="18" customWidth="1"/>
    <col min="2300" max="2300" width="6.28515625" style="18" customWidth="1"/>
    <col min="2301" max="2301" width="85.140625" style="18" customWidth="1"/>
    <col min="2302" max="2302" width="0" style="18" hidden="1" customWidth="1"/>
    <col min="2303" max="2303" width="16.42578125" style="18" customWidth="1"/>
    <col min="2304" max="2306" width="0" style="18" hidden="1" customWidth="1"/>
    <col min="2307" max="2307" width="15.140625" style="18" bestFit="1" customWidth="1"/>
    <col min="2308" max="2308" width="16" style="18" customWidth="1"/>
    <col min="2309" max="2309" width="18.42578125" style="18" customWidth="1"/>
    <col min="2310" max="2312" width="0" style="18" hidden="1" customWidth="1"/>
    <col min="2313" max="2313" width="4" style="18" customWidth="1"/>
    <col min="2314" max="2314" width="17.5703125" style="18" bestFit="1" customWidth="1"/>
    <col min="2315" max="2554" width="9.140625" style="18"/>
    <col min="2555" max="2555" width="1" style="18" customWidth="1"/>
    <col min="2556" max="2556" width="6.28515625" style="18" customWidth="1"/>
    <col min="2557" max="2557" width="85.140625" style="18" customWidth="1"/>
    <col min="2558" max="2558" width="0" style="18" hidden="1" customWidth="1"/>
    <col min="2559" max="2559" width="16.42578125" style="18" customWidth="1"/>
    <col min="2560" max="2562" width="0" style="18" hidden="1" customWidth="1"/>
    <col min="2563" max="2563" width="15.140625" style="18" bestFit="1" customWidth="1"/>
    <col min="2564" max="2564" width="16" style="18" customWidth="1"/>
    <col min="2565" max="2565" width="18.42578125" style="18" customWidth="1"/>
    <col min="2566" max="2568" width="0" style="18" hidden="1" customWidth="1"/>
    <col min="2569" max="2569" width="4" style="18" customWidth="1"/>
    <col min="2570" max="2570" width="17.5703125" style="18" bestFit="1" customWidth="1"/>
    <col min="2571" max="2810" width="9.140625" style="18"/>
    <col min="2811" max="2811" width="1" style="18" customWidth="1"/>
    <col min="2812" max="2812" width="6.28515625" style="18" customWidth="1"/>
    <col min="2813" max="2813" width="85.140625" style="18" customWidth="1"/>
    <col min="2814" max="2814" width="0" style="18" hidden="1" customWidth="1"/>
    <col min="2815" max="2815" width="16.42578125" style="18" customWidth="1"/>
    <col min="2816" max="2818" width="0" style="18" hidden="1" customWidth="1"/>
    <col min="2819" max="2819" width="15.140625" style="18" bestFit="1" customWidth="1"/>
    <col min="2820" max="2820" width="16" style="18" customWidth="1"/>
    <col min="2821" max="2821" width="18.42578125" style="18" customWidth="1"/>
    <col min="2822" max="2824" width="0" style="18" hidden="1" customWidth="1"/>
    <col min="2825" max="2825" width="4" style="18" customWidth="1"/>
    <col min="2826" max="2826" width="17.5703125" style="18" bestFit="1" customWidth="1"/>
    <col min="2827" max="3066" width="9.140625" style="18"/>
    <col min="3067" max="3067" width="1" style="18" customWidth="1"/>
    <col min="3068" max="3068" width="6.28515625" style="18" customWidth="1"/>
    <col min="3069" max="3069" width="85.140625" style="18" customWidth="1"/>
    <col min="3070" max="3070" width="0" style="18" hidden="1" customWidth="1"/>
    <col min="3071" max="3071" width="16.42578125" style="18" customWidth="1"/>
    <col min="3072" max="3074" width="0" style="18" hidden="1" customWidth="1"/>
    <col min="3075" max="3075" width="15.140625" style="18" bestFit="1" customWidth="1"/>
    <col min="3076" max="3076" width="16" style="18" customWidth="1"/>
    <col min="3077" max="3077" width="18.42578125" style="18" customWidth="1"/>
    <col min="3078" max="3080" width="0" style="18" hidden="1" customWidth="1"/>
    <col min="3081" max="3081" width="4" style="18" customWidth="1"/>
    <col min="3082" max="3082" width="17.5703125" style="18" bestFit="1" customWidth="1"/>
    <col min="3083" max="3322" width="9.140625" style="18"/>
    <col min="3323" max="3323" width="1" style="18" customWidth="1"/>
    <col min="3324" max="3324" width="6.28515625" style="18" customWidth="1"/>
    <col min="3325" max="3325" width="85.140625" style="18" customWidth="1"/>
    <col min="3326" max="3326" width="0" style="18" hidden="1" customWidth="1"/>
    <col min="3327" max="3327" width="16.42578125" style="18" customWidth="1"/>
    <col min="3328" max="3330" width="0" style="18" hidden="1" customWidth="1"/>
    <col min="3331" max="3331" width="15.140625" style="18" bestFit="1" customWidth="1"/>
    <col min="3332" max="3332" width="16" style="18" customWidth="1"/>
    <col min="3333" max="3333" width="18.42578125" style="18" customWidth="1"/>
    <col min="3334" max="3336" width="0" style="18" hidden="1" customWidth="1"/>
    <col min="3337" max="3337" width="4" style="18" customWidth="1"/>
    <col min="3338" max="3338" width="17.5703125" style="18" bestFit="1" customWidth="1"/>
    <col min="3339" max="3578" width="9.140625" style="18"/>
    <col min="3579" max="3579" width="1" style="18" customWidth="1"/>
    <col min="3580" max="3580" width="6.28515625" style="18" customWidth="1"/>
    <col min="3581" max="3581" width="85.140625" style="18" customWidth="1"/>
    <col min="3582" max="3582" width="0" style="18" hidden="1" customWidth="1"/>
    <col min="3583" max="3583" width="16.42578125" style="18" customWidth="1"/>
    <col min="3584" max="3586" width="0" style="18" hidden="1" customWidth="1"/>
    <col min="3587" max="3587" width="15.140625" style="18" bestFit="1" customWidth="1"/>
    <col min="3588" max="3588" width="16" style="18" customWidth="1"/>
    <col min="3589" max="3589" width="18.42578125" style="18" customWidth="1"/>
    <col min="3590" max="3592" width="0" style="18" hidden="1" customWidth="1"/>
    <col min="3593" max="3593" width="4" style="18" customWidth="1"/>
    <col min="3594" max="3594" width="17.5703125" style="18" bestFit="1" customWidth="1"/>
    <col min="3595" max="3834" width="9.140625" style="18"/>
    <col min="3835" max="3835" width="1" style="18" customWidth="1"/>
    <col min="3836" max="3836" width="6.28515625" style="18" customWidth="1"/>
    <col min="3837" max="3837" width="85.140625" style="18" customWidth="1"/>
    <col min="3838" max="3838" width="0" style="18" hidden="1" customWidth="1"/>
    <col min="3839" max="3839" width="16.42578125" style="18" customWidth="1"/>
    <col min="3840" max="3842" width="0" style="18" hidden="1" customWidth="1"/>
    <col min="3843" max="3843" width="15.140625" style="18" bestFit="1" customWidth="1"/>
    <col min="3844" max="3844" width="16" style="18" customWidth="1"/>
    <col min="3845" max="3845" width="18.42578125" style="18" customWidth="1"/>
    <col min="3846" max="3848" width="0" style="18" hidden="1" customWidth="1"/>
    <col min="3849" max="3849" width="4" style="18" customWidth="1"/>
    <col min="3850" max="3850" width="17.5703125" style="18" bestFit="1" customWidth="1"/>
    <col min="3851" max="4090" width="9.140625" style="18"/>
    <col min="4091" max="4091" width="1" style="18" customWidth="1"/>
    <col min="4092" max="4092" width="6.28515625" style="18" customWidth="1"/>
    <col min="4093" max="4093" width="85.140625" style="18" customWidth="1"/>
    <col min="4094" max="4094" width="0" style="18" hidden="1" customWidth="1"/>
    <col min="4095" max="4095" width="16.42578125" style="18" customWidth="1"/>
    <col min="4096" max="4098" width="0" style="18" hidden="1" customWidth="1"/>
    <col min="4099" max="4099" width="15.140625" style="18" bestFit="1" customWidth="1"/>
    <col min="4100" max="4100" width="16" style="18" customWidth="1"/>
    <col min="4101" max="4101" width="18.42578125" style="18" customWidth="1"/>
    <col min="4102" max="4104" width="0" style="18" hidden="1" customWidth="1"/>
    <col min="4105" max="4105" width="4" style="18" customWidth="1"/>
    <col min="4106" max="4106" width="17.5703125" style="18" bestFit="1" customWidth="1"/>
    <col min="4107" max="4346" width="9.140625" style="18"/>
    <col min="4347" max="4347" width="1" style="18" customWidth="1"/>
    <col min="4348" max="4348" width="6.28515625" style="18" customWidth="1"/>
    <col min="4349" max="4349" width="85.140625" style="18" customWidth="1"/>
    <col min="4350" max="4350" width="0" style="18" hidden="1" customWidth="1"/>
    <col min="4351" max="4351" width="16.42578125" style="18" customWidth="1"/>
    <col min="4352" max="4354" width="0" style="18" hidden="1" customWidth="1"/>
    <col min="4355" max="4355" width="15.140625" style="18" bestFit="1" customWidth="1"/>
    <col min="4356" max="4356" width="16" style="18" customWidth="1"/>
    <col min="4357" max="4357" width="18.42578125" style="18" customWidth="1"/>
    <col min="4358" max="4360" width="0" style="18" hidden="1" customWidth="1"/>
    <col min="4361" max="4361" width="4" style="18" customWidth="1"/>
    <col min="4362" max="4362" width="17.5703125" style="18" bestFit="1" customWidth="1"/>
    <col min="4363" max="4602" width="9.140625" style="18"/>
    <col min="4603" max="4603" width="1" style="18" customWidth="1"/>
    <col min="4604" max="4604" width="6.28515625" style="18" customWidth="1"/>
    <col min="4605" max="4605" width="85.140625" style="18" customWidth="1"/>
    <col min="4606" max="4606" width="0" style="18" hidden="1" customWidth="1"/>
    <col min="4607" max="4607" width="16.42578125" style="18" customWidth="1"/>
    <col min="4608" max="4610" width="0" style="18" hidden="1" customWidth="1"/>
    <col min="4611" max="4611" width="15.140625" style="18" bestFit="1" customWidth="1"/>
    <col min="4612" max="4612" width="16" style="18" customWidth="1"/>
    <col min="4613" max="4613" width="18.42578125" style="18" customWidth="1"/>
    <col min="4614" max="4616" width="0" style="18" hidden="1" customWidth="1"/>
    <col min="4617" max="4617" width="4" style="18" customWidth="1"/>
    <col min="4618" max="4618" width="17.5703125" style="18" bestFit="1" customWidth="1"/>
    <col min="4619" max="4858" width="9.140625" style="18"/>
    <col min="4859" max="4859" width="1" style="18" customWidth="1"/>
    <col min="4860" max="4860" width="6.28515625" style="18" customWidth="1"/>
    <col min="4861" max="4861" width="85.140625" style="18" customWidth="1"/>
    <col min="4862" max="4862" width="0" style="18" hidden="1" customWidth="1"/>
    <col min="4863" max="4863" width="16.42578125" style="18" customWidth="1"/>
    <col min="4864" max="4866" width="0" style="18" hidden="1" customWidth="1"/>
    <col min="4867" max="4867" width="15.140625" style="18" bestFit="1" customWidth="1"/>
    <col min="4868" max="4868" width="16" style="18" customWidth="1"/>
    <col min="4869" max="4869" width="18.42578125" style="18" customWidth="1"/>
    <col min="4870" max="4872" width="0" style="18" hidden="1" customWidth="1"/>
    <col min="4873" max="4873" width="4" style="18" customWidth="1"/>
    <col min="4874" max="4874" width="17.5703125" style="18" bestFit="1" customWidth="1"/>
    <col min="4875" max="5114" width="9.140625" style="18"/>
    <col min="5115" max="5115" width="1" style="18" customWidth="1"/>
    <col min="5116" max="5116" width="6.28515625" style="18" customWidth="1"/>
    <col min="5117" max="5117" width="85.140625" style="18" customWidth="1"/>
    <col min="5118" max="5118" width="0" style="18" hidden="1" customWidth="1"/>
    <col min="5119" max="5119" width="16.42578125" style="18" customWidth="1"/>
    <col min="5120" max="5122" width="0" style="18" hidden="1" customWidth="1"/>
    <col min="5123" max="5123" width="15.140625" style="18" bestFit="1" customWidth="1"/>
    <col min="5124" max="5124" width="16" style="18" customWidth="1"/>
    <col min="5125" max="5125" width="18.42578125" style="18" customWidth="1"/>
    <col min="5126" max="5128" width="0" style="18" hidden="1" customWidth="1"/>
    <col min="5129" max="5129" width="4" style="18" customWidth="1"/>
    <col min="5130" max="5130" width="17.5703125" style="18" bestFit="1" customWidth="1"/>
    <col min="5131" max="5370" width="9.140625" style="18"/>
    <col min="5371" max="5371" width="1" style="18" customWidth="1"/>
    <col min="5372" max="5372" width="6.28515625" style="18" customWidth="1"/>
    <col min="5373" max="5373" width="85.140625" style="18" customWidth="1"/>
    <col min="5374" max="5374" width="0" style="18" hidden="1" customWidth="1"/>
    <col min="5375" max="5375" width="16.42578125" style="18" customWidth="1"/>
    <col min="5376" max="5378" width="0" style="18" hidden="1" customWidth="1"/>
    <col min="5379" max="5379" width="15.140625" style="18" bestFit="1" customWidth="1"/>
    <col min="5380" max="5380" width="16" style="18" customWidth="1"/>
    <col min="5381" max="5381" width="18.42578125" style="18" customWidth="1"/>
    <col min="5382" max="5384" width="0" style="18" hidden="1" customWidth="1"/>
    <col min="5385" max="5385" width="4" style="18" customWidth="1"/>
    <col min="5386" max="5386" width="17.5703125" style="18" bestFit="1" customWidth="1"/>
    <col min="5387" max="5626" width="9.140625" style="18"/>
    <col min="5627" max="5627" width="1" style="18" customWidth="1"/>
    <col min="5628" max="5628" width="6.28515625" style="18" customWidth="1"/>
    <col min="5629" max="5629" width="85.140625" style="18" customWidth="1"/>
    <col min="5630" max="5630" width="0" style="18" hidden="1" customWidth="1"/>
    <col min="5631" max="5631" width="16.42578125" style="18" customWidth="1"/>
    <col min="5632" max="5634" width="0" style="18" hidden="1" customWidth="1"/>
    <col min="5635" max="5635" width="15.140625" style="18" bestFit="1" customWidth="1"/>
    <col min="5636" max="5636" width="16" style="18" customWidth="1"/>
    <col min="5637" max="5637" width="18.42578125" style="18" customWidth="1"/>
    <col min="5638" max="5640" width="0" style="18" hidden="1" customWidth="1"/>
    <col min="5641" max="5641" width="4" style="18" customWidth="1"/>
    <col min="5642" max="5642" width="17.5703125" style="18" bestFit="1" customWidth="1"/>
    <col min="5643" max="5882" width="9.140625" style="18"/>
    <col min="5883" max="5883" width="1" style="18" customWidth="1"/>
    <col min="5884" max="5884" width="6.28515625" style="18" customWidth="1"/>
    <col min="5885" max="5885" width="85.140625" style="18" customWidth="1"/>
    <col min="5886" max="5886" width="0" style="18" hidden="1" customWidth="1"/>
    <col min="5887" max="5887" width="16.42578125" style="18" customWidth="1"/>
    <col min="5888" max="5890" width="0" style="18" hidden="1" customWidth="1"/>
    <col min="5891" max="5891" width="15.140625" style="18" bestFit="1" customWidth="1"/>
    <col min="5892" max="5892" width="16" style="18" customWidth="1"/>
    <col min="5893" max="5893" width="18.42578125" style="18" customWidth="1"/>
    <col min="5894" max="5896" width="0" style="18" hidden="1" customWidth="1"/>
    <col min="5897" max="5897" width="4" style="18" customWidth="1"/>
    <col min="5898" max="5898" width="17.5703125" style="18" bestFit="1" customWidth="1"/>
    <col min="5899" max="6138" width="9.140625" style="18"/>
    <col min="6139" max="6139" width="1" style="18" customWidth="1"/>
    <col min="6140" max="6140" width="6.28515625" style="18" customWidth="1"/>
    <col min="6141" max="6141" width="85.140625" style="18" customWidth="1"/>
    <col min="6142" max="6142" width="0" style="18" hidden="1" customWidth="1"/>
    <col min="6143" max="6143" width="16.42578125" style="18" customWidth="1"/>
    <col min="6144" max="6146" width="0" style="18" hidden="1" customWidth="1"/>
    <col min="6147" max="6147" width="15.140625" style="18" bestFit="1" customWidth="1"/>
    <col min="6148" max="6148" width="16" style="18" customWidth="1"/>
    <col min="6149" max="6149" width="18.42578125" style="18" customWidth="1"/>
    <col min="6150" max="6152" width="0" style="18" hidden="1" customWidth="1"/>
    <col min="6153" max="6153" width="4" style="18" customWidth="1"/>
    <col min="6154" max="6154" width="17.5703125" style="18" bestFit="1" customWidth="1"/>
    <col min="6155" max="6394" width="9.140625" style="18"/>
    <col min="6395" max="6395" width="1" style="18" customWidth="1"/>
    <col min="6396" max="6396" width="6.28515625" style="18" customWidth="1"/>
    <col min="6397" max="6397" width="85.140625" style="18" customWidth="1"/>
    <col min="6398" max="6398" width="0" style="18" hidden="1" customWidth="1"/>
    <col min="6399" max="6399" width="16.42578125" style="18" customWidth="1"/>
    <col min="6400" max="6402" width="0" style="18" hidden="1" customWidth="1"/>
    <col min="6403" max="6403" width="15.140625" style="18" bestFit="1" customWidth="1"/>
    <col min="6404" max="6404" width="16" style="18" customWidth="1"/>
    <col min="6405" max="6405" width="18.42578125" style="18" customWidth="1"/>
    <col min="6406" max="6408" width="0" style="18" hidden="1" customWidth="1"/>
    <col min="6409" max="6409" width="4" style="18" customWidth="1"/>
    <col min="6410" max="6410" width="17.5703125" style="18" bestFit="1" customWidth="1"/>
    <col min="6411" max="6650" width="9.140625" style="18"/>
    <col min="6651" max="6651" width="1" style="18" customWidth="1"/>
    <col min="6652" max="6652" width="6.28515625" style="18" customWidth="1"/>
    <col min="6653" max="6653" width="85.140625" style="18" customWidth="1"/>
    <col min="6654" max="6654" width="0" style="18" hidden="1" customWidth="1"/>
    <col min="6655" max="6655" width="16.42578125" style="18" customWidth="1"/>
    <col min="6656" max="6658" width="0" style="18" hidden="1" customWidth="1"/>
    <col min="6659" max="6659" width="15.140625" style="18" bestFit="1" customWidth="1"/>
    <col min="6660" max="6660" width="16" style="18" customWidth="1"/>
    <col min="6661" max="6661" width="18.42578125" style="18" customWidth="1"/>
    <col min="6662" max="6664" width="0" style="18" hidden="1" customWidth="1"/>
    <col min="6665" max="6665" width="4" style="18" customWidth="1"/>
    <col min="6666" max="6666" width="17.5703125" style="18" bestFit="1" customWidth="1"/>
    <col min="6667" max="6906" width="9.140625" style="18"/>
    <col min="6907" max="6907" width="1" style="18" customWidth="1"/>
    <col min="6908" max="6908" width="6.28515625" style="18" customWidth="1"/>
    <col min="6909" max="6909" width="85.140625" style="18" customWidth="1"/>
    <col min="6910" max="6910" width="0" style="18" hidden="1" customWidth="1"/>
    <col min="6911" max="6911" width="16.42578125" style="18" customWidth="1"/>
    <col min="6912" max="6914" width="0" style="18" hidden="1" customWidth="1"/>
    <col min="6915" max="6915" width="15.140625" style="18" bestFit="1" customWidth="1"/>
    <col min="6916" max="6916" width="16" style="18" customWidth="1"/>
    <col min="6917" max="6917" width="18.42578125" style="18" customWidth="1"/>
    <col min="6918" max="6920" width="0" style="18" hidden="1" customWidth="1"/>
    <col min="6921" max="6921" width="4" style="18" customWidth="1"/>
    <col min="6922" max="6922" width="17.5703125" style="18" bestFit="1" customWidth="1"/>
    <col min="6923" max="7162" width="9.140625" style="18"/>
    <col min="7163" max="7163" width="1" style="18" customWidth="1"/>
    <col min="7164" max="7164" width="6.28515625" style="18" customWidth="1"/>
    <col min="7165" max="7165" width="85.140625" style="18" customWidth="1"/>
    <col min="7166" max="7166" width="0" style="18" hidden="1" customWidth="1"/>
    <col min="7167" max="7167" width="16.42578125" style="18" customWidth="1"/>
    <col min="7168" max="7170" width="0" style="18" hidden="1" customWidth="1"/>
    <col min="7171" max="7171" width="15.140625" style="18" bestFit="1" customWidth="1"/>
    <col min="7172" max="7172" width="16" style="18" customWidth="1"/>
    <col min="7173" max="7173" width="18.42578125" style="18" customWidth="1"/>
    <col min="7174" max="7176" width="0" style="18" hidden="1" customWidth="1"/>
    <col min="7177" max="7177" width="4" style="18" customWidth="1"/>
    <col min="7178" max="7178" width="17.5703125" style="18" bestFit="1" customWidth="1"/>
    <col min="7179" max="7418" width="9.140625" style="18"/>
    <col min="7419" max="7419" width="1" style="18" customWidth="1"/>
    <col min="7420" max="7420" width="6.28515625" style="18" customWidth="1"/>
    <col min="7421" max="7421" width="85.140625" style="18" customWidth="1"/>
    <col min="7422" max="7422" width="0" style="18" hidden="1" customWidth="1"/>
    <col min="7423" max="7423" width="16.42578125" style="18" customWidth="1"/>
    <col min="7424" max="7426" width="0" style="18" hidden="1" customWidth="1"/>
    <col min="7427" max="7427" width="15.140625" style="18" bestFit="1" customWidth="1"/>
    <col min="7428" max="7428" width="16" style="18" customWidth="1"/>
    <col min="7429" max="7429" width="18.42578125" style="18" customWidth="1"/>
    <col min="7430" max="7432" width="0" style="18" hidden="1" customWidth="1"/>
    <col min="7433" max="7433" width="4" style="18" customWidth="1"/>
    <col min="7434" max="7434" width="17.5703125" style="18" bestFit="1" customWidth="1"/>
    <col min="7435" max="7674" width="9.140625" style="18"/>
    <col min="7675" max="7675" width="1" style="18" customWidth="1"/>
    <col min="7676" max="7676" width="6.28515625" style="18" customWidth="1"/>
    <col min="7677" max="7677" width="85.140625" style="18" customWidth="1"/>
    <col min="7678" max="7678" width="0" style="18" hidden="1" customWidth="1"/>
    <col min="7679" max="7679" width="16.42578125" style="18" customWidth="1"/>
    <col min="7680" max="7682" width="0" style="18" hidden="1" customWidth="1"/>
    <col min="7683" max="7683" width="15.140625" style="18" bestFit="1" customWidth="1"/>
    <col min="7684" max="7684" width="16" style="18" customWidth="1"/>
    <col min="7685" max="7685" width="18.42578125" style="18" customWidth="1"/>
    <col min="7686" max="7688" width="0" style="18" hidden="1" customWidth="1"/>
    <col min="7689" max="7689" width="4" style="18" customWidth="1"/>
    <col min="7690" max="7690" width="17.5703125" style="18" bestFit="1" customWidth="1"/>
    <col min="7691" max="7930" width="9.140625" style="18"/>
    <col min="7931" max="7931" width="1" style="18" customWidth="1"/>
    <col min="7932" max="7932" width="6.28515625" style="18" customWidth="1"/>
    <col min="7933" max="7933" width="85.140625" style="18" customWidth="1"/>
    <col min="7934" max="7934" width="0" style="18" hidden="1" customWidth="1"/>
    <col min="7935" max="7935" width="16.42578125" style="18" customWidth="1"/>
    <col min="7936" max="7938" width="0" style="18" hidden="1" customWidth="1"/>
    <col min="7939" max="7939" width="15.140625" style="18" bestFit="1" customWidth="1"/>
    <col min="7940" max="7940" width="16" style="18" customWidth="1"/>
    <col min="7941" max="7941" width="18.42578125" style="18" customWidth="1"/>
    <col min="7942" max="7944" width="0" style="18" hidden="1" customWidth="1"/>
    <col min="7945" max="7945" width="4" style="18" customWidth="1"/>
    <col min="7946" max="7946" width="17.5703125" style="18" bestFit="1" customWidth="1"/>
    <col min="7947" max="8186" width="9.140625" style="18"/>
    <col min="8187" max="8187" width="1" style="18" customWidth="1"/>
    <col min="8188" max="8188" width="6.28515625" style="18" customWidth="1"/>
    <col min="8189" max="8189" width="85.140625" style="18" customWidth="1"/>
    <col min="8190" max="8190" width="0" style="18" hidden="1" customWidth="1"/>
    <col min="8191" max="8191" width="16.42578125" style="18" customWidth="1"/>
    <col min="8192" max="8194" width="0" style="18" hidden="1" customWidth="1"/>
    <col min="8195" max="8195" width="15.140625" style="18" bestFit="1" customWidth="1"/>
    <col min="8196" max="8196" width="16" style="18" customWidth="1"/>
    <col min="8197" max="8197" width="18.42578125" style="18" customWidth="1"/>
    <col min="8198" max="8200" width="0" style="18" hidden="1" customWidth="1"/>
    <col min="8201" max="8201" width="4" style="18" customWidth="1"/>
    <col min="8202" max="8202" width="17.5703125" style="18" bestFit="1" customWidth="1"/>
    <col min="8203" max="8442" width="9.140625" style="18"/>
    <col min="8443" max="8443" width="1" style="18" customWidth="1"/>
    <col min="8444" max="8444" width="6.28515625" style="18" customWidth="1"/>
    <col min="8445" max="8445" width="85.140625" style="18" customWidth="1"/>
    <col min="8446" max="8446" width="0" style="18" hidden="1" customWidth="1"/>
    <col min="8447" max="8447" width="16.42578125" style="18" customWidth="1"/>
    <col min="8448" max="8450" width="0" style="18" hidden="1" customWidth="1"/>
    <col min="8451" max="8451" width="15.140625" style="18" bestFit="1" customWidth="1"/>
    <col min="8452" max="8452" width="16" style="18" customWidth="1"/>
    <col min="8453" max="8453" width="18.42578125" style="18" customWidth="1"/>
    <col min="8454" max="8456" width="0" style="18" hidden="1" customWidth="1"/>
    <col min="8457" max="8457" width="4" style="18" customWidth="1"/>
    <col min="8458" max="8458" width="17.5703125" style="18" bestFit="1" customWidth="1"/>
    <col min="8459" max="8698" width="9.140625" style="18"/>
    <col min="8699" max="8699" width="1" style="18" customWidth="1"/>
    <col min="8700" max="8700" width="6.28515625" style="18" customWidth="1"/>
    <col min="8701" max="8701" width="85.140625" style="18" customWidth="1"/>
    <col min="8702" max="8702" width="0" style="18" hidden="1" customWidth="1"/>
    <col min="8703" max="8703" width="16.42578125" style="18" customWidth="1"/>
    <col min="8704" max="8706" width="0" style="18" hidden="1" customWidth="1"/>
    <col min="8707" max="8707" width="15.140625" style="18" bestFit="1" customWidth="1"/>
    <col min="8708" max="8708" width="16" style="18" customWidth="1"/>
    <col min="8709" max="8709" width="18.42578125" style="18" customWidth="1"/>
    <col min="8710" max="8712" width="0" style="18" hidden="1" customWidth="1"/>
    <col min="8713" max="8713" width="4" style="18" customWidth="1"/>
    <col min="8714" max="8714" width="17.5703125" style="18" bestFit="1" customWidth="1"/>
    <col min="8715" max="8954" width="9.140625" style="18"/>
    <col min="8955" max="8955" width="1" style="18" customWidth="1"/>
    <col min="8956" max="8956" width="6.28515625" style="18" customWidth="1"/>
    <col min="8957" max="8957" width="85.140625" style="18" customWidth="1"/>
    <col min="8958" max="8958" width="0" style="18" hidden="1" customWidth="1"/>
    <col min="8959" max="8959" width="16.42578125" style="18" customWidth="1"/>
    <col min="8960" max="8962" width="0" style="18" hidden="1" customWidth="1"/>
    <col min="8963" max="8963" width="15.140625" style="18" bestFit="1" customWidth="1"/>
    <col min="8964" max="8964" width="16" style="18" customWidth="1"/>
    <col min="8965" max="8965" width="18.42578125" style="18" customWidth="1"/>
    <col min="8966" max="8968" width="0" style="18" hidden="1" customWidth="1"/>
    <col min="8969" max="8969" width="4" style="18" customWidth="1"/>
    <col min="8970" max="8970" width="17.5703125" style="18" bestFit="1" customWidth="1"/>
    <col min="8971" max="9210" width="9.140625" style="18"/>
    <col min="9211" max="9211" width="1" style="18" customWidth="1"/>
    <col min="9212" max="9212" width="6.28515625" style="18" customWidth="1"/>
    <col min="9213" max="9213" width="85.140625" style="18" customWidth="1"/>
    <col min="9214" max="9214" width="0" style="18" hidden="1" customWidth="1"/>
    <col min="9215" max="9215" width="16.42578125" style="18" customWidth="1"/>
    <col min="9216" max="9218" width="0" style="18" hidden="1" customWidth="1"/>
    <col min="9219" max="9219" width="15.140625" style="18" bestFit="1" customWidth="1"/>
    <col min="9220" max="9220" width="16" style="18" customWidth="1"/>
    <col min="9221" max="9221" width="18.42578125" style="18" customWidth="1"/>
    <col min="9222" max="9224" width="0" style="18" hidden="1" customWidth="1"/>
    <col min="9225" max="9225" width="4" style="18" customWidth="1"/>
    <col min="9226" max="9226" width="17.5703125" style="18" bestFit="1" customWidth="1"/>
    <col min="9227" max="9466" width="9.140625" style="18"/>
    <col min="9467" max="9467" width="1" style="18" customWidth="1"/>
    <col min="9468" max="9468" width="6.28515625" style="18" customWidth="1"/>
    <col min="9469" max="9469" width="85.140625" style="18" customWidth="1"/>
    <col min="9470" max="9470" width="0" style="18" hidden="1" customWidth="1"/>
    <col min="9471" max="9471" width="16.42578125" style="18" customWidth="1"/>
    <col min="9472" max="9474" width="0" style="18" hidden="1" customWidth="1"/>
    <col min="9475" max="9475" width="15.140625" style="18" bestFit="1" customWidth="1"/>
    <col min="9476" max="9476" width="16" style="18" customWidth="1"/>
    <col min="9477" max="9477" width="18.42578125" style="18" customWidth="1"/>
    <col min="9478" max="9480" width="0" style="18" hidden="1" customWidth="1"/>
    <col min="9481" max="9481" width="4" style="18" customWidth="1"/>
    <col min="9482" max="9482" width="17.5703125" style="18" bestFit="1" customWidth="1"/>
    <col min="9483" max="9722" width="9.140625" style="18"/>
    <col min="9723" max="9723" width="1" style="18" customWidth="1"/>
    <col min="9724" max="9724" width="6.28515625" style="18" customWidth="1"/>
    <col min="9725" max="9725" width="85.140625" style="18" customWidth="1"/>
    <col min="9726" max="9726" width="0" style="18" hidden="1" customWidth="1"/>
    <col min="9727" max="9727" width="16.42578125" style="18" customWidth="1"/>
    <col min="9728" max="9730" width="0" style="18" hidden="1" customWidth="1"/>
    <col min="9731" max="9731" width="15.140625" style="18" bestFit="1" customWidth="1"/>
    <col min="9732" max="9732" width="16" style="18" customWidth="1"/>
    <col min="9733" max="9733" width="18.42578125" style="18" customWidth="1"/>
    <col min="9734" max="9736" width="0" style="18" hidden="1" customWidth="1"/>
    <col min="9737" max="9737" width="4" style="18" customWidth="1"/>
    <col min="9738" max="9738" width="17.5703125" style="18" bestFit="1" customWidth="1"/>
    <col min="9739" max="9978" width="9.140625" style="18"/>
    <col min="9979" max="9979" width="1" style="18" customWidth="1"/>
    <col min="9980" max="9980" width="6.28515625" style="18" customWidth="1"/>
    <col min="9981" max="9981" width="85.140625" style="18" customWidth="1"/>
    <col min="9982" max="9982" width="0" style="18" hidden="1" customWidth="1"/>
    <col min="9983" max="9983" width="16.42578125" style="18" customWidth="1"/>
    <col min="9984" max="9986" width="0" style="18" hidden="1" customWidth="1"/>
    <col min="9987" max="9987" width="15.140625" style="18" bestFit="1" customWidth="1"/>
    <col min="9988" max="9988" width="16" style="18" customWidth="1"/>
    <col min="9989" max="9989" width="18.42578125" style="18" customWidth="1"/>
    <col min="9990" max="9992" width="0" style="18" hidden="1" customWidth="1"/>
    <col min="9993" max="9993" width="4" style="18" customWidth="1"/>
    <col min="9994" max="9994" width="17.5703125" style="18" bestFit="1" customWidth="1"/>
    <col min="9995" max="10234" width="9.140625" style="18"/>
    <col min="10235" max="10235" width="1" style="18" customWidth="1"/>
    <col min="10236" max="10236" width="6.28515625" style="18" customWidth="1"/>
    <col min="10237" max="10237" width="85.140625" style="18" customWidth="1"/>
    <col min="10238" max="10238" width="0" style="18" hidden="1" customWidth="1"/>
    <col min="10239" max="10239" width="16.42578125" style="18" customWidth="1"/>
    <col min="10240" max="10242" width="0" style="18" hidden="1" customWidth="1"/>
    <col min="10243" max="10243" width="15.140625" style="18" bestFit="1" customWidth="1"/>
    <col min="10244" max="10244" width="16" style="18" customWidth="1"/>
    <col min="10245" max="10245" width="18.42578125" style="18" customWidth="1"/>
    <col min="10246" max="10248" width="0" style="18" hidden="1" customWidth="1"/>
    <col min="10249" max="10249" width="4" style="18" customWidth="1"/>
    <col min="10250" max="10250" width="17.5703125" style="18" bestFit="1" customWidth="1"/>
    <col min="10251" max="10490" width="9.140625" style="18"/>
    <col min="10491" max="10491" width="1" style="18" customWidth="1"/>
    <col min="10492" max="10492" width="6.28515625" style="18" customWidth="1"/>
    <col min="10493" max="10493" width="85.140625" style="18" customWidth="1"/>
    <col min="10494" max="10494" width="0" style="18" hidden="1" customWidth="1"/>
    <col min="10495" max="10495" width="16.42578125" style="18" customWidth="1"/>
    <col min="10496" max="10498" width="0" style="18" hidden="1" customWidth="1"/>
    <col min="10499" max="10499" width="15.140625" style="18" bestFit="1" customWidth="1"/>
    <col min="10500" max="10500" width="16" style="18" customWidth="1"/>
    <col min="10501" max="10501" width="18.42578125" style="18" customWidth="1"/>
    <col min="10502" max="10504" width="0" style="18" hidden="1" customWidth="1"/>
    <col min="10505" max="10505" width="4" style="18" customWidth="1"/>
    <col min="10506" max="10506" width="17.5703125" style="18" bestFit="1" customWidth="1"/>
    <col min="10507" max="10746" width="9.140625" style="18"/>
    <col min="10747" max="10747" width="1" style="18" customWidth="1"/>
    <col min="10748" max="10748" width="6.28515625" style="18" customWidth="1"/>
    <col min="10749" max="10749" width="85.140625" style="18" customWidth="1"/>
    <col min="10750" max="10750" width="0" style="18" hidden="1" customWidth="1"/>
    <col min="10751" max="10751" width="16.42578125" style="18" customWidth="1"/>
    <col min="10752" max="10754" width="0" style="18" hidden="1" customWidth="1"/>
    <col min="10755" max="10755" width="15.140625" style="18" bestFit="1" customWidth="1"/>
    <col min="10756" max="10756" width="16" style="18" customWidth="1"/>
    <col min="10757" max="10757" width="18.42578125" style="18" customWidth="1"/>
    <col min="10758" max="10760" width="0" style="18" hidden="1" customWidth="1"/>
    <col min="10761" max="10761" width="4" style="18" customWidth="1"/>
    <col min="10762" max="10762" width="17.5703125" style="18" bestFit="1" customWidth="1"/>
    <col min="10763" max="11002" width="9.140625" style="18"/>
    <col min="11003" max="11003" width="1" style="18" customWidth="1"/>
    <col min="11004" max="11004" width="6.28515625" style="18" customWidth="1"/>
    <col min="11005" max="11005" width="85.140625" style="18" customWidth="1"/>
    <col min="11006" max="11006" width="0" style="18" hidden="1" customWidth="1"/>
    <col min="11007" max="11007" width="16.42578125" style="18" customWidth="1"/>
    <col min="11008" max="11010" width="0" style="18" hidden="1" customWidth="1"/>
    <col min="11011" max="11011" width="15.140625" style="18" bestFit="1" customWidth="1"/>
    <col min="11012" max="11012" width="16" style="18" customWidth="1"/>
    <col min="11013" max="11013" width="18.42578125" style="18" customWidth="1"/>
    <col min="11014" max="11016" width="0" style="18" hidden="1" customWidth="1"/>
    <col min="11017" max="11017" width="4" style="18" customWidth="1"/>
    <col min="11018" max="11018" width="17.5703125" style="18" bestFit="1" customWidth="1"/>
    <col min="11019" max="11258" width="9.140625" style="18"/>
    <col min="11259" max="11259" width="1" style="18" customWidth="1"/>
    <col min="11260" max="11260" width="6.28515625" style="18" customWidth="1"/>
    <col min="11261" max="11261" width="85.140625" style="18" customWidth="1"/>
    <col min="11262" max="11262" width="0" style="18" hidden="1" customWidth="1"/>
    <col min="11263" max="11263" width="16.42578125" style="18" customWidth="1"/>
    <col min="11264" max="11266" width="0" style="18" hidden="1" customWidth="1"/>
    <col min="11267" max="11267" width="15.140625" style="18" bestFit="1" customWidth="1"/>
    <col min="11268" max="11268" width="16" style="18" customWidth="1"/>
    <col min="11269" max="11269" width="18.42578125" style="18" customWidth="1"/>
    <col min="11270" max="11272" width="0" style="18" hidden="1" customWidth="1"/>
    <col min="11273" max="11273" width="4" style="18" customWidth="1"/>
    <col min="11274" max="11274" width="17.5703125" style="18" bestFit="1" customWidth="1"/>
    <col min="11275" max="11514" width="9.140625" style="18"/>
    <col min="11515" max="11515" width="1" style="18" customWidth="1"/>
    <col min="11516" max="11516" width="6.28515625" style="18" customWidth="1"/>
    <col min="11517" max="11517" width="85.140625" style="18" customWidth="1"/>
    <col min="11518" max="11518" width="0" style="18" hidden="1" customWidth="1"/>
    <col min="11519" max="11519" width="16.42578125" style="18" customWidth="1"/>
    <col min="11520" max="11522" width="0" style="18" hidden="1" customWidth="1"/>
    <col min="11523" max="11523" width="15.140625" style="18" bestFit="1" customWidth="1"/>
    <col min="11524" max="11524" width="16" style="18" customWidth="1"/>
    <col min="11525" max="11525" width="18.42578125" style="18" customWidth="1"/>
    <col min="11526" max="11528" width="0" style="18" hidden="1" customWidth="1"/>
    <col min="11529" max="11529" width="4" style="18" customWidth="1"/>
    <col min="11530" max="11530" width="17.5703125" style="18" bestFit="1" customWidth="1"/>
    <col min="11531" max="11770" width="9.140625" style="18"/>
    <col min="11771" max="11771" width="1" style="18" customWidth="1"/>
    <col min="11772" max="11772" width="6.28515625" style="18" customWidth="1"/>
    <col min="11773" max="11773" width="85.140625" style="18" customWidth="1"/>
    <col min="11774" max="11774" width="0" style="18" hidden="1" customWidth="1"/>
    <col min="11775" max="11775" width="16.42578125" style="18" customWidth="1"/>
    <col min="11776" max="11778" width="0" style="18" hidden="1" customWidth="1"/>
    <col min="11779" max="11779" width="15.140625" style="18" bestFit="1" customWidth="1"/>
    <col min="11780" max="11780" width="16" style="18" customWidth="1"/>
    <col min="11781" max="11781" width="18.42578125" style="18" customWidth="1"/>
    <col min="11782" max="11784" width="0" style="18" hidden="1" customWidth="1"/>
    <col min="11785" max="11785" width="4" style="18" customWidth="1"/>
    <col min="11786" max="11786" width="17.5703125" style="18" bestFit="1" customWidth="1"/>
    <col min="11787" max="12026" width="9.140625" style="18"/>
    <col min="12027" max="12027" width="1" style="18" customWidth="1"/>
    <col min="12028" max="12028" width="6.28515625" style="18" customWidth="1"/>
    <col min="12029" max="12029" width="85.140625" style="18" customWidth="1"/>
    <col min="12030" max="12030" width="0" style="18" hidden="1" customWidth="1"/>
    <col min="12031" max="12031" width="16.42578125" style="18" customWidth="1"/>
    <col min="12032" max="12034" width="0" style="18" hidden="1" customWidth="1"/>
    <col min="12035" max="12035" width="15.140625" style="18" bestFit="1" customWidth="1"/>
    <col min="12036" max="12036" width="16" style="18" customWidth="1"/>
    <col min="12037" max="12037" width="18.42578125" style="18" customWidth="1"/>
    <col min="12038" max="12040" width="0" style="18" hidden="1" customWidth="1"/>
    <col min="12041" max="12041" width="4" style="18" customWidth="1"/>
    <col min="12042" max="12042" width="17.5703125" style="18" bestFit="1" customWidth="1"/>
    <col min="12043" max="12282" width="9.140625" style="18"/>
    <col min="12283" max="12283" width="1" style="18" customWidth="1"/>
    <col min="12284" max="12284" width="6.28515625" style="18" customWidth="1"/>
    <col min="12285" max="12285" width="85.140625" style="18" customWidth="1"/>
    <col min="12286" max="12286" width="0" style="18" hidden="1" customWidth="1"/>
    <col min="12287" max="12287" width="16.42578125" style="18" customWidth="1"/>
    <col min="12288" max="12290" width="0" style="18" hidden="1" customWidth="1"/>
    <col min="12291" max="12291" width="15.140625" style="18" bestFit="1" customWidth="1"/>
    <col min="12292" max="12292" width="16" style="18" customWidth="1"/>
    <col min="12293" max="12293" width="18.42578125" style="18" customWidth="1"/>
    <col min="12294" max="12296" width="0" style="18" hidden="1" customWidth="1"/>
    <col min="12297" max="12297" width="4" style="18" customWidth="1"/>
    <col min="12298" max="12298" width="17.5703125" style="18" bestFit="1" customWidth="1"/>
    <col min="12299" max="12538" width="9.140625" style="18"/>
    <col min="12539" max="12539" width="1" style="18" customWidth="1"/>
    <col min="12540" max="12540" width="6.28515625" style="18" customWidth="1"/>
    <col min="12541" max="12541" width="85.140625" style="18" customWidth="1"/>
    <col min="12542" max="12542" width="0" style="18" hidden="1" customWidth="1"/>
    <col min="12543" max="12543" width="16.42578125" style="18" customWidth="1"/>
    <col min="12544" max="12546" width="0" style="18" hidden="1" customWidth="1"/>
    <col min="12547" max="12547" width="15.140625" style="18" bestFit="1" customWidth="1"/>
    <col min="12548" max="12548" width="16" style="18" customWidth="1"/>
    <col min="12549" max="12549" width="18.42578125" style="18" customWidth="1"/>
    <col min="12550" max="12552" width="0" style="18" hidden="1" customWidth="1"/>
    <col min="12553" max="12553" width="4" style="18" customWidth="1"/>
    <col min="12554" max="12554" width="17.5703125" style="18" bestFit="1" customWidth="1"/>
    <col min="12555" max="12794" width="9.140625" style="18"/>
    <col min="12795" max="12795" width="1" style="18" customWidth="1"/>
    <col min="12796" max="12796" width="6.28515625" style="18" customWidth="1"/>
    <col min="12797" max="12797" width="85.140625" style="18" customWidth="1"/>
    <col min="12798" max="12798" width="0" style="18" hidden="1" customWidth="1"/>
    <col min="12799" max="12799" width="16.42578125" style="18" customWidth="1"/>
    <col min="12800" max="12802" width="0" style="18" hidden="1" customWidth="1"/>
    <col min="12803" max="12803" width="15.140625" style="18" bestFit="1" customWidth="1"/>
    <col min="12804" max="12804" width="16" style="18" customWidth="1"/>
    <col min="12805" max="12805" width="18.42578125" style="18" customWidth="1"/>
    <col min="12806" max="12808" width="0" style="18" hidden="1" customWidth="1"/>
    <col min="12809" max="12809" width="4" style="18" customWidth="1"/>
    <col min="12810" max="12810" width="17.5703125" style="18" bestFit="1" customWidth="1"/>
    <col min="12811" max="13050" width="9.140625" style="18"/>
    <col min="13051" max="13051" width="1" style="18" customWidth="1"/>
    <col min="13052" max="13052" width="6.28515625" style="18" customWidth="1"/>
    <col min="13053" max="13053" width="85.140625" style="18" customWidth="1"/>
    <col min="13054" max="13054" width="0" style="18" hidden="1" customWidth="1"/>
    <col min="13055" max="13055" width="16.42578125" style="18" customWidth="1"/>
    <col min="13056" max="13058" width="0" style="18" hidden="1" customWidth="1"/>
    <col min="13059" max="13059" width="15.140625" style="18" bestFit="1" customWidth="1"/>
    <col min="13060" max="13060" width="16" style="18" customWidth="1"/>
    <col min="13061" max="13061" width="18.42578125" style="18" customWidth="1"/>
    <col min="13062" max="13064" width="0" style="18" hidden="1" customWidth="1"/>
    <col min="13065" max="13065" width="4" style="18" customWidth="1"/>
    <col min="13066" max="13066" width="17.5703125" style="18" bestFit="1" customWidth="1"/>
    <col min="13067" max="13306" width="9.140625" style="18"/>
    <col min="13307" max="13307" width="1" style="18" customWidth="1"/>
    <col min="13308" max="13308" width="6.28515625" style="18" customWidth="1"/>
    <col min="13309" max="13309" width="85.140625" style="18" customWidth="1"/>
    <col min="13310" max="13310" width="0" style="18" hidden="1" customWidth="1"/>
    <col min="13311" max="13311" width="16.42578125" style="18" customWidth="1"/>
    <col min="13312" max="13314" width="0" style="18" hidden="1" customWidth="1"/>
    <col min="13315" max="13315" width="15.140625" style="18" bestFit="1" customWidth="1"/>
    <col min="13316" max="13316" width="16" style="18" customWidth="1"/>
    <col min="13317" max="13317" width="18.42578125" style="18" customWidth="1"/>
    <col min="13318" max="13320" width="0" style="18" hidden="1" customWidth="1"/>
    <col min="13321" max="13321" width="4" style="18" customWidth="1"/>
    <col min="13322" max="13322" width="17.5703125" style="18" bestFit="1" customWidth="1"/>
    <col min="13323" max="13562" width="9.140625" style="18"/>
    <col min="13563" max="13563" width="1" style="18" customWidth="1"/>
    <col min="13564" max="13564" width="6.28515625" style="18" customWidth="1"/>
    <col min="13565" max="13565" width="85.140625" style="18" customWidth="1"/>
    <col min="13566" max="13566" width="0" style="18" hidden="1" customWidth="1"/>
    <col min="13567" max="13567" width="16.42578125" style="18" customWidth="1"/>
    <col min="13568" max="13570" width="0" style="18" hidden="1" customWidth="1"/>
    <col min="13571" max="13571" width="15.140625" style="18" bestFit="1" customWidth="1"/>
    <col min="13572" max="13572" width="16" style="18" customWidth="1"/>
    <col min="13573" max="13573" width="18.42578125" style="18" customWidth="1"/>
    <col min="13574" max="13576" width="0" style="18" hidden="1" customWidth="1"/>
    <col min="13577" max="13577" width="4" style="18" customWidth="1"/>
    <col min="13578" max="13578" width="17.5703125" style="18" bestFit="1" customWidth="1"/>
    <col min="13579" max="13818" width="9.140625" style="18"/>
    <col min="13819" max="13819" width="1" style="18" customWidth="1"/>
    <col min="13820" max="13820" width="6.28515625" style="18" customWidth="1"/>
    <col min="13821" max="13821" width="85.140625" style="18" customWidth="1"/>
    <col min="13822" max="13822" width="0" style="18" hidden="1" customWidth="1"/>
    <col min="13823" max="13823" width="16.42578125" style="18" customWidth="1"/>
    <col min="13824" max="13826" width="0" style="18" hidden="1" customWidth="1"/>
    <col min="13827" max="13827" width="15.140625" style="18" bestFit="1" customWidth="1"/>
    <col min="13828" max="13828" width="16" style="18" customWidth="1"/>
    <col min="13829" max="13829" width="18.42578125" style="18" customWidth="1"/>
    <col min="13830" max="13832" width="0" style="18" hidden="1" customWidth="1"/>
    <col min="13833" max="13833" width="4" style="18" customWidth="1"/>
    <col min="13834" max="13834" width="17.5703125" style="18" bestFit="1" customWidth="1"/>
    <col min="13835" max="14074" width="9.140625" style="18"/>
    <col min="14075" max="14075" width="1" style="18" customWidth="1"/>
    <col min="14076" max="14076" width="6.28515625" style="18" customWidth="1"/>
    <col min="14077" max="14077" width="85.140625" style="18" customWidth="1"/>
    <col min="14078" max="14078" width="0" style="18" hidden="1" customWidth="1"/>
    <col min="14079" max="14079" width="16.42578125" style="18" customWidth="1"/>
    <col min="14080" max="14082" width="0" style="18" hidden="1" customWidth="1"/>
    <col min="14083" max="14083" width="15.140625" style="18" bestFit="1" customWidth="1"/>
    <col min="14084" max="14084" width="16" style="18" customWidth="1"/>
    <col min="14085" max="14085" width="18.42578125" style="18" customWidth="1"/>
    <col min="14086" max="14088" width="0" style="18" hidden="1" customWidth="1"/>
    <col min="14089" max="14089" width="4" style="18" customWidth="1"/>
    <col min="14090" max="14090" width="17.5703125" style="18" bestFit="1" customWidth="1"/>
    <col min="14091" max="14330" width="9.140625" style="18"/>
    <col min="14331" max="14331" width="1" style="18" customWidth="1"/>
    <col min="14332" max="14332" width="6.28515625" style="18" customWidth="1"/>
    <col min="14333" max="14333" width="85.140625" style="18" customWidth="1"/>
    <col min="14334" max="14334" width="0" style="18" hidden="1" customWidth="1"/>
    <col min="14335" max="14335" width="16.42578125" style="18" customWidth="1"/>
    <col min="14336" max="14338" width="0" style="18" hidden="1" customWidth="1"/>
    <col min="14339" max="14339" width="15.140625" style="18" bestFit="1" customWidth="1"/>
    <col min="14340" max="14340" width="16" style="18" customWidth="1"/>
    <col min="14341" max="14341" width="18.42578125" style="18" customWidth="1"/>
    <col min="14342" max="14344" width="0" style="18" hidden="1" customWidth="1"/>
    <col min="14345" max="14345" width="4" style="18" customWidth="1"/>
    <col min="14346" max="14346" width="17.5703125" style="18" bestFit="1" customWidth="1"/>
    <col min="14347" max="14586" width="9.140625" style="18"/>
    <col min="14587" max="14587" width="1" style="18" customWidth="1"/>
    <col min="14588" max="14588" width="6.28515625" style="18" customWidth="1"/>
    <col min="14589" max="14589" width="85.140625" style="18" customWidth="1"/>
    <col min="14590" max="14590" width="0" style="18" hidden="1" customWidth="1"/>
    <col min="14591" max="14591" width="16.42578125" style="18" customWidth="1"/>
    <col min="14592" max="14594" width="0" style="18" hidden="1" customWidth="1"/>
    <col min="14595" max="14595" width="15.140625" style="18" bestFit="1" customWidth="1"/>
    <col min="14596" max="14596" width="16" style="18" customWidth="1"/>
    <col min="14597" max="14597" width="18.42578125" style="18" customWidth="1"/>
    <col min="14598" max="14600" width="0" style="18" hidden="1" customWidth="1"/>
    <col min="14601" max="14601" width="4" style="18" customWidth="1"/>
    <col min="14602" max="14602" width="17.5703125" style="18" bestFit="1" customWidth="1"/>
    <col min="14603" max="14842" width="9.140625" style="18"/>
    <col min="14843" max="14843" width="1" style="18" customWidth="1"/>
    <col min="14844" max="14844" width="6.28515625" style="18" customWidth="1"/>
    <col min="14845" max="14845" width="85.140625" style="18" customWidth="1"/>
    <col min="14846" max="14846" width="0" style="18" hidden="1" customWidth="1"/>
    <col min="14847" max="14847" width="16.42578125" style="18" customWidth="1"/>
    <col min="14848" max="14850" width="0" style="18" hidden="1" customWidth="1"/>
    <col min="14851" max="14851" width="15.140625" style="18" bestFit="1" customWidth="1"/>
    <col min="14852" max="14852" width="16" style="18" customWidth="1"/>
    <col min="14853" max="14853" width="18.42578125" style="18" customWidth="1"/>
    <col min="14854" max="14856" width="0" style="18" hidden="1" customWidth="1"/>
    <col min="14857" max="14857" width="4" style="18" customWidth="1"/>
    <col min="14858" max="14858" width="17.5703125" style="18" bestFit="1" customWidth="1"/>
    <col min="14859" max="15098" width="9.140625" style="18"/>
    <col min="15099" max="15099" width="1" style="18" customWidth="1"/>
    <col min="15100" max="15100" width="6.28515625" style="18" customWidth="1"/>
    <col min="15101" max="15101" width="85.140625" style="18" customWidth="1"/>
    <col min="15102" max="15102" width="0" style="18" hidden="1" customWidth="1"/>
    <col min="15103" max="15103" width="16.42578125" style="18" customWidth="1"/>
    <col min="15104" max="15106" width="0" style="18" hidden="1" customWidth="1"/>
    <col min="15107" max="15107" width="15.140625" style="18" bestFit="1" customWidth="1"/>
    <col min="15108" max="15108" width="16" style="18" customWidth="1"/>
    <col min="15109" max="15109" width="18.42578125" style="18" customWidth="1"/>
    <col min="15110" max="15112" width="0" style="18" hidden="1" customWidth="1"/>
    <col min="15113" max="15113" width="4" style="18" customWidth="1"/>
    <col min="15114" max="15114" width="17.5703125" style="18" bestFit="1" customWidth="1"/>
    <col min="15115" max="15354" width="9.140625" style="18"/>
    <col min="15355" max="15355" width="1" style="18" customWidth="1"/>
    <col min="15356" max="15356" width="6.28515625" style="18" customWidth="1"/>
    <col min="15357" max="15357" width="85.140625" style="18" customWidth="1"/>
    <col min="15358" max="15358" width="0" style="18" hidden="1" customWidth="1"/>
    <col min="15359" max="15359" width="16.42578125" style="18" customWidth="1"/>
    <col min="15360" max="15362" width="0" style="18" hidden="1" customWidth="1"/>
    <col min="15363" max="15363" width="15.140625" style="18" bestFit="1" customWidth="1"/>
    <col min="15364" max="15364" width="16" style="18" customWidth="1"/>
    <col min="15365" max="15365" width="18.42578125" style="18" customWidth="1"/>
    <col min="15366" max="15368" width="0" style="18" hidden="1" customWidth="1"/>
    <col min="15369" max="15369" width="4" style="18" customWidth="1"/>
    <col min="15370" max="15370" width="17.5703125" style="18" bestFit="1" customWidth="1"/>
    <col min="15371" max="15610" width="9.140625" style="18"/>
    <col min="15611" max="15611" width="1" style="18" customWidth="1"/>
    <col min="15612" max="15612" width="6.28515625" style="18" customWidth="1"/>
    <col min="15613" max="15613" width="85.140625" style="18" customWidth="1"/>
    <col min="15614" max="15614" width="0" style="18" hidden="1" customWidth="1"/>
    <col min="15615" max="15615" width="16.42578125" style="18" customWidth="1"/>
    <col min="15616" max="15618" width="0" style="18" hidden="1" customWidth="1"/>
    <col min="15619" max="15619" width="15.140625" style="18" bestFit="1" customWidth="1"/>
    <col min="15620" max="15620" width="16" style="18" customWidth="1"/>
    <col min="15621" max="15621" width="18.42578125" style="18" customWidth="1"/>
    <col min="15622" max="15624" width="0" style="18" hidden="1" customWidth="1"/>
    <col min="15625" max="15625" width="4" style="18" customWidth="1"/>
    <col min="15626" max="15626" width="17.5703125" style="18" bestFit="1" customWidth="1"/>
    <col min="15627" max="15866" width="9.140625" style="18"/>
    <col min="15867" max="15867" width="1" style="18" customWidth="1"/>
    <col min="15868" max="15868" width="6.28515625" style="18" customWidth="1"/>
    <col min="15869" max="15869" width="85.140625" style="18" customWidth="1"/>
    <col min="15870" max="15870" width="0" style="18" hidden="1" customWidth="1"/>
    <col min="15871" max="15871" width="16.42578125" style="18" customWidth="1"/>
    <col min="15872" max="15874" width="0" style="18" hidden="1" customWidth="1"/>
    <col min="15875" max="15875" width="15.140625" style="18" bestFit="1" customWidth="1"/>
    <col min="15876" max="15876" width="16" style="18" customWidth="1"/>
    <col min="15877" max="15877" width="18.42578125" style="18" customWidth="1"/>
    <col min="15878" max="15880" width="0" style="18" hidden="1" customWidth="1"/>
    <col min="15881" max="15881" width="4" style="18" customWidth="1"/>
    <col min="15882" max="15882" width="17.5703125" style="18" bestFit="1" customWidth="1"/>
    <col min="15883" max="16122" width="9.140625" style="18"/>
    <col min="16123" max="16123" width="1" style="18" customWidth="1"/>
    <col min="16124" max="16124" width="6.28515625" style="18" customWidth="1"/>
    <col min="16125" max="16125" width="85.140625" style="18" customWidth="1"/>
    <col min="16126" max="16126" width="0" style="18" hidden="1" customWidth="1"/>
    <col min="16127" max="16127" width="16.42578125" style="18" customWidth="1"/>
    <col min="16128" max="16130" width="0" style="18" hidden="1" customWidth="1"/>
    <col min="16131" max="16131" width="15.140625" style="18" bestFit="1" customWidth="1"/>
    <col min="16132" max="16132" width="16" style="18" customWidth="1"/>
    <col min="16133" max="16133" width="18.42578125" style="18" customWidth="1"/>
    <col min="16134" max="16136" width="0" style="18" hidden="1" customWidth="1"/>
    <col min="16137" max="16137" width="4" style="18" customWidth="1"/>
    <col min="16138" max="16138" width="17.5703125" style="18" bestFit="1" customWidth="1"/>
    <col min="16139" max="16384" width="9.140625" style="18"/>
  </cols>
  <sheetData>
    <row r="1" spans="2:10" ht="51.75" customHeight="1" x14ac:dyDescent="0.25">
      <c r="B1" s="243" t="str">
        <f>'Календарный план'!A1</f>
        <v>Создание автоматизированной системы коммерческого учета электроэнергии многоквартирных домов (АСКУЭ МКД) на 2021 г.</v>
      </c>
      <c r="C1" s="243"/>
      <c r="D1" s="243"/>
      <c r="E1" s="243"/>
      <c r="F1" s="243"/>
      <c r="G1" s="243"/>
      <c r="H1" s="243"/>
    </row>
    <row r="2" spans="2:10" s="15" customFormat="1" ht="25.5" x14ac:dyDescent="0.25">
      <c r="B2" s="14" t="s">
        <v>267</v>
      </c>
      <c r="C2" s="107"/>
      <c r="D2" s="56"/>
      <c r="E2" s="16"/>
    </row>
    <row r="3" spans="2:10" s="15" customFormat="1" ht="15.6" thickBot="1" x14ac:dyDescent="0.35">
      <c r="B3" s="57"/>
      <c r="C3" s="107"/>
      <c r="D3" s="56"/>
      <c r="E3" s="16"/>
    </row>
    <row r="4" spans="2:10" ht="26.25" customHeight="1" thickBot="1" x14ac:dyDescent="0.3">
      <c r="B4" s="244" t="s">
        <v>0</v>
      </c>
      <c r="C4" s="246" t="s">
        <v>27</v>
      </c>
      <c r="D4" s="248" t="s">
        <v>196</v>
      </c>
      <c r="E4" s="248" t="s">
        <v>28</v>
      </c>
      <c r="F4" s="250">
        <v>2021</v>
      </c>
      <c r="G4" s="251"/>
      <c r="H4" s="252"/>
    </row>
    <row r="5" spans="2:10" s="16" customFormat="1" ht="33.75" customHeight="1" thickBot="1" x14ac:dyDescent="0.3">
      <c r="B5" s="245"/>
      <c r="C5" s="247"/>
      <c r="D5" s="249"/>
      <c r="E5" s="249"/>
      <c r="F5" s="58" t="s">
        <v>197</v>
      </c>
      <c r="G5" s="58" t="s">
        <v>198</v>
      </c>
      <c r="H5" s="58" t="s">
        <v>199</v>
      </c>
    </row>
    <row r="6" spans="2:10" s="16" customFormat="1" ht="19.5" customHeight="1" thickBot="1" x14ac:dyDescent="0.35">
      <c r="B6" s="59">
        <v>1</v>
      </c>
      <c r="C6" s="60">
        <v>2</v>
      </c>
      <c r="D6" s="61">
        <v>3</v>
      </c>
      <c r="E6" s="61">
        <v>4</v>
      </c>
      <c r="F6" s="59">
        <v>5</v>
      </c>
      <c r="G6" s="59">
        <v>6</v>
      </c>
      <c r="H6" s="59">
        <v>7</v>
      </c>
    </row>
    <row r="7" spans="2:10" s="15" customFormat="1" ht="19.5" customHeight="1" x14ac:dyDescent="0.25">
      <c r="B7" s="62">
        <v>1</v>
      </c>
      <c r="C7" s="108" t="s">
        <v>29</v>
      </c>
      <c r="D7" s="63"/>
      <c r="E7" s="64"/>
      <c r="F7" s="65"/>
      <c r="G7" s="65"/>
      <c r="H7" s="66">
        <f>SUM(H8:H9)</f>
        <v>66375000</v>
      </c>
    </row>
    <row r="8" spans="2:10" x14ac:dyDescent="0.25">
      <c r="B8" s="67" t="s">
        <v>30</v>
      </c>
      <c r="C8" s="109" t="s">
        <v>31</v>
      </c>
      <c r="D8" s="68" t="s">
        <v>200</v>
      </c>
      <c r="E8" s="69">
        <v>1</v>
      </c>
      <c r="F8" s="70">
        <f>'Календарный план'!D53</f>
        <v>6038</v>
      </c>
      <c r="G8" s="71">
        <f>'Информация по ценам'!E8</f>
        <v>10500</v>
      </c>
      <c r="H8" s="71">
        <f>F8*G8</f>
        <v>63399000</v>
      </c>
      <c r="J8" s="72"/>
    </row>
    <row r="9" spans="2:10" x14ac:dyDescent="0.25">
      <c r="B9" s="67" t="s">
        <v>32</v>
      </c>
      <c r="C9" s="109" t="s">
        <v>39</v>
      </c>
      <c r="D9" s="68" t="s">
        <v>200</v>
      </c>
      <c r="E9" s="69">
        <v>1</v>
      </c>
      <c r="F9" s="70">
        <v>160</v>
      </c>
      <c r="G9" s="71">
        <f>'Информация по ценам'!E12</f>
        <v>18600</v>
      </c>
      <c r="H9" s="71">
        <f>F9*G9</f>
        <v>2976000</v>
      </c>
    </row>
    <row r="10" spans="2:10" ht="15.75" customHeight="1" x14ac:dyDescent="0.25">
      <c r="B10" s="73" t="s">
        <v>40</v>
      </c>
      <c r="C10" s="110" t="s">
        <v>41</v>
      </c>
      <c r="D10" s="74"/>
      <c r="E10" s="75"/>
      <c r="F10" s="76"/>
      <c r="G10" s="77"/>
      <c r="H10" s="78">
        <f>SUM(H11:H13)</f>
        <v>700000</v>
      </c>
    </row>
    <row r="11" spans="2:10" ht="31.5" customHeight="1" x14ac:dyDescent="0.25">
      <c r="B11" s="79" t="s">
        <v>42</v>
      </c>
      <c r="C11" s="111" t="s">
        <v>43</v>
      </c>
      <c r="D11" s="80" t="s">
        <v>200</v>
      </c>
      <c r="E11" s="81">
        <v>0</v>
      </c>
      <c r="F11" s="82">
        <v>0</v>
      </c>
      <c r="G11" s="71">
        <v>3000000</v>
      </c>
      <c r="H11" s="83">
        <f>F11*G11</f>
        <v>0</v>
      </c>
    </row>
    <row r="12" spans="2:10" ht="31.5" customHeight="1" x14ac:dyDescent="0.25">
      <c r="B12" s="79" t="s">
        <v>44</v>
      </c>
      <c r="C12" s="111" t="s">
        <v>45</v>
      </c>
      <c r="D12" s="80" t="s">
        <v>200</v>
      </c>
      <c r="E12" s="81">
        <v>0</v>
      </c>
      <c r="F12" s="82">
        <v>0</v>
      </c>
      <c r="G12" s="71">
        <f>'Информация по ценам'!E15</f>
        <v>3750000</v>
      </c>
      <c r="H12" s="83">
        <f>F12*G12</f>
        <v>0</v>
      </c>
    </row>
    <row r="13" spans="2:10" ht="31.5" customHeight="1" x14ac:dyDescent="0.25">
      <c r="B13" s="79" t="s">
        <v>46</v>
      </c>
      <c r="C13" s="111" t="s">
        <v>274</v>
      </c>
      <c r="D13" s="80" t="s">
        <v>200</v>
      </c>
      <c r="E13" s="81">
        <v>0</v>
      </c>
      <c r="F13" s="82">
        <v>1</v>
      </c>
      <c r="G13" s="71">
        <v>700000</v>
      </c>
      <c r="H13" s="83">
        <f>F13*G13</f>
        <v>700000</v>
      </c>
    </row>
    <row r="14" spans="2:10" s="15" customFormat="1" ht="19.5" customHeight="1" x14ac:dyDescent="0.25">
      <c r="B14" s="73" t="s">
        <v>47</v>
      </c>
      <c r="C14" s="110" t="s">
        <v>48</v>
      </c>
      <c r="D14" s="74"/>
      <c r="E14" s="75"/>
      <c r="F14" s="76"/>
      <c r="G14" s="78"/>
      <c r="H14" s="78">
        <f>H15+H25</f>
        <v>10232432.52</v>
      </c>
    </row>
    <row r="15" spans="2:10" s="15" customFormat="1" ht="24" customHeight="1" x14ac:dyDescent="0.25">
      <c r="B15" s="84" t="s">
        <v>49</v>
      </c>
      <c r="C15" s="112" t="s">
        <v>50</v>
      </c>
      <c r="D15" s="85"/>
      <c r="E15" s="86"/>
      <c r="F15" s="87"/>
      <c r="G15" s="88"/>
      <c r="H15" s="88">
        <f>SUM(H16:H24)</f>
        <v>9110013.6400000006</v>
      </c>
    </row>
    <row r="16" spans="2:10" x14ac:dyDescent="0.25">
      <c r="B16" s="67" t="s">
        <v>51</v>
      </c>
      <c r="C16" s="113" t="s">
        <v>54</v>
      </c>
      <c r="D16" s="68" t="s">
        <v>200</v>
      </c>
      <c r="E16" s="69">
        <v>1</v>
      </c>
      <c r="F16" s="70">
        <f>F8</f>
        <v>6038</v>
      </c>
      <c r="G16" s="71">
        <f>'Информация по ценам'!E20</f>
        <v>380</v>
      </c>
      <c r="H16" s="71">
        <f t="shared" ref="H16:H20" si="0">F16*G16</f>
        <v>2294440</v>
      </c>
    </row>
    <row r="17" spans="2:8" x14ac:dyDescent="0.25">
      <c r="B17" s="67" t="s">
        <v>53</v>
      </c>
      <c r="C17" s="113" t="s">
        <v>56</v>
      </c>
      <c r="D17" s="68" t="s">
        <v>200</v>
      </c>
      <c r="E17" s="69">
        <v>1</v>
      </c>
      <c r="F17" s="70">
        <f>F8*E17</f>
        <v>6038</v>
      </c>
      <c r="G17" s="71">
        <f>'Информация по ценам'!E21</f>
        <v>290</v>
      </c>
      <c r="H17" s="71">
        <f t="shared" si="0"/>
        <v>1751020</v>
      </c>
    </row>
    <row r="18" spans="2:8" x14ac:dyDescent="0.25">
      <c r="B18" s="67" t="s">
        <v>55</v>
      </c>
      <c r="C18" s="113" t="s">
        <v>58</v>
      </c>
      <c r="D18" s="68" t="s">
        <v>201</v>
      </c>
      <c r="E18" s="69">
        <v>10</v>
      </c>
      <c r="F18" s="70">
        <f>F8*E18</f>
        <v>60380</v>
      </c>
      <c r="G18" s="71">
        <f>'Информация по ценам'!E22</f>
        <v>50</v>
      </c>
      <c r="H18" s="71">
        <f t="shared" si="0"/>
        <v>3019000</v>
      </c>
    </row>
    <row r="19" spans="2:8" x14ac:dyDescent="0.25">
      <c r="B19" s="67" t="s">
        <v>57</v>
      </c>
      <c r="C19" s="113" t="s">
        <v>60</v>
      </c>
      <c r="D19" s="68" t="s">
        <v>200</v>
      </c>
      <c r="E19" s="69">
        <v>2</v>
      </c>
      <c r="F19" s="70">
        <f>F8*E19</f>
        <v>12076</v>
      </c>
      <c r="G19" s="71">
        <f>'Информация по ценам'!E23</f>
        <v>7</v>
      </c>
      <c r="H19" s="71">
        <f t="shared" si="0"/>
        <v>84532</v>
      </c>
    </row>
    <row r="20" spans="2:8" x14ac:dyDescent="0.25">
      <c r="B20" s="67" t="s">
        <v>59</v>
      </c>
      <c r="C20" s="113" t="s">
        <v>62</v>
      </c>
      <c r="D20" s="68" t="s">
        <v>201</v>
      </c>
      <c r="E20" s="69">
        <v>5</v>
      </c>
      <c r="F20" s="70">
        <f>F8*E20</f>
        <v>30190</v>
      </c>
      <c r="G20" s="71">
        <f>'Информация по ценам'!E24</f>
        <v>37</v>
      </c>
      <c r="H20" s="71">
        <f t="shared" si="0"/>
        <v>1117030</v>
      </c>
    </row>
    <row r="21" spans="2:8" x14ac:dyDescent="0.25">
      <c r="B21" s="67" t="s">
        <v>61</v>
      </c>
      <c r="C21" s="113" t="s">
        <v>64</v>
      </c>
      <c r="D21" s="68" t="s">
        <v>200</v>
      </c>
      <c r="E21" s="69">
        <v>2</v>
      </c>
      <c r="F21" s="70">
        <f>F8*E21</f>
        <v>12076</v>
      </c>
      <c r="G21" s="71">
        <f>'Информация по ценам'!E25</f>
        <v>17</v>
      </c>
      <c r="H21" s="71">
        <f>F21*G21</f>
        <v>205292</v>
      </c>
    </row>
    <row r="22" spans="2:8" x14ac:dyDescent="0.25">
      <c r="B22" s="67" t="s">
        <v>63</v>
      </c>
      <c r="C22" s="113" t="s">
        <v>66</v>
      </c>
      <c r="D22" s="68" t="s">
        <v>200</v>
      </c>
      <c r="E22" s="69">
        <v>2</v>
      </c>
      <c r="F22" s="70">
        <f>F8*E22</f>
        <v>12076</v>
      </c>
      <c r="G22" s="71">
        <f>'Информация по ценам'!E26</f>
        <v>50</v>
      </c>
      <c r="H22" s="71">
        <f>F22*G22</f>
        <v>603800</v>
      </c>
    </row>
    <row r="23" spans="2:8" x14ac:dyDescent="0.25">
      <c r="B23" s="67" t="s">
        <v>65</v>
      </c>
      <c r="C23" s="113" t="s">
        <v>68</v>
      </c>
      <c r="D23" s="68" t="s">
        <v>200</v>
      </c>
      <c r="E23" s="69">
        <v>2</v>
      </c>
      <c r="F23" s="70">
        <f>F8*E23</f>
        <v>12076</v>
      </c>
      <c r="G23" s="71">
        <f>'Информация по ценам'!E27</f>
        <v>2.5</v>
      </c>
      <c r="H23" s="71">
        <f>F23*G23</f>
        <v>30190</v>
      </c>
    </row>
    <row r="24" spans="2:8" x14ac:dyDescent="0.25">
      <c r="B24" s="67" t="s">
        <v>67</v>
      </c>
      <c r="C24" s="113" t="s">
        <v>70</v>
      </c>
      <c r="D24" s="68" t="s">
        <v>201</v>
      </c>
      <c r="E24" s="69">
        <v>0.6</v>
      </c>
      <c r="F24" s="70">
        <f t="shared" ref="F24" si="1">$F$8*E24</f>
        <v>3622.7999999999997</v>
      </c>
      <c r="G24" s="71">
        <f>'Информация по ценам'!E28</f>
        <v>1.3</v>
      </c>
      <c r="H24" s="71">
        <f>F24*G24</f>
        <v>4709.6399999999994</v>
      </c>
    </row>
    <row r="25" spans="2:8" s="15" customFormat="1" ht="21" customHeight="1" x14ac:dyDescent="0.25">
      <c r="B25" s="84" t="s">
        <v>255</v>
      </c>
      <c r="C25" s="112" t="s">
        <v>127</v>
      </c>
      <c r="D25" s="85"/>
      <c r="E25" s="86"/>
      <c r="F25" s="87"/>
      <c r="G25" s="88"/>
      <c r="H25" s="88">
        <f>SUM(H26:H45)</f>
        <v>1122418.8799999999</v>
      </c>
    </row>
    <row r="26" spans="2:8" x14ac:dyDescent="0.25">
      <c r="B26" s="67" t="s">
        <v>73</v>
      </c>
      <c r="C26" s="113" t="s">
        <v>129</v>
      </c>
      <c r="D26" s="68" t="s">
        <v>206</v>
      </c>
      <c r="E26" s="69">
        <v>1</v>
      </c>
      <c r="F26" s="70">
        <f>$F$9*E26</f>
        <v>160</v>
      </c>
      <c r="G26" s="71">
        <f>'Информация по ценам'!E63</f>
        <v>3500</v>
      </c>
      <c r="H26" s="71">
        <f t="shared" ref="H26:H45" si="2">F26*G26</f>
        <v>560000</v>
      </c>
    </row>
    <row r="27" spans="2:8" x14ac:dyDescent="0.25">
      <c r="B27" s="67" t="s">
        <v>75</v>
      </c>
      <c r="C27" s="113" t="s">
        <v>131</v>
      </c>
      <c r="D27" s="68" t="s">
        <v>206</v>
      </c>
      <c r="E27" s="69">
        <v>1</v>
      </c>
      <c r="F27" s="70">
        <f t="shared" ref="F27:F45" si="3">$F$9*E27</f>
        <v>160</v>
      </c>
      <c r="G27" s="71">
        <f>'Информация по ценам'!E64</f>
        <v>330</v>
      </c>
      <c r="H27" s="71">
        <f t="shared" si="2"/>
        <v>52800</v>
      </c>
    </row>
    <row r="28" spans="2:8" x14ac:dyDescent="0.25">
      <c r="B28" s="67" t="s">
        <v>77</v>
      </c>
      <c r="C28" s="113" t="s">
        <v>133</v>
      </c>
      <c r="D28" s="68" t="s">
        <v>206</v>
      </c>
      <c r="E28" s="69">
        <v>1</v>
      </c>
      <c r="F28" s="70">
        <f t="shared" si="3"/>
        <v>160</v>
      </c>
      <c r="G28" s="71">
        <f>'Информация по ценам'!E65</f>
        <v>420</v>
      </c>
      <c r="H28" s="71">
        <f t="shared" si="2"/>
        <v>67200</v>
      </c>
    </row>
    <row r="29" spans="2:8" x14ac:dyDescent="0.25">
      <c r="B29" s="67" t="s">
        <v>79</v>
      </c>
      <c r="C29" s="113" t="s">
        <v>135</v>
      </c>
      <c r="D29" s="68" t="s">
        <v>206</v>
      </c>
      <c r="E29" s="69">
        <v>5</v>
      </c>
      <c r="F29" s="70">
        <f t="shared" si="3"/>
        <v>800</v>
      </c>
      <c r="G29" s="71">
        <f>'Информация по ценам'!E66</f>
        <v>0.24</v>
      </c>
      <c r="H29" s="71">
        <f t="shared" si="2"/>
        <v>192</v>
      </c>
    </row>
    <row r="30" spans="2:8" x14ac:dyDescent="0.25">
      <c r="B30" s="67" t="s">
        <v>81</v>
      </c>
      <c r="C30" s="113" t="s">
        <v>137</v>
      </c>
      <c r="D30" s="68" t="s">
        <v>206</v>
      </c>
      <c r="E30" s="69">
        <v>1</v>
      </c>
      <c r="F30" s="70">
        <f t="shared" si="3"/>
        <v>160</v>
      </c>
      <c r="G30" s="71">
        <f>'Информация по ценам'!E67</f>
        <v>380</v>
      </c>
      <c r="H30" s="71">
        <f t="shared" si="2"/>
        <v>60800</v>
      </c>
    </row>
    <row r="31" spans="2:8" x14ac:dyDescent="0.25">
      <c r="B31" s="67" t="s">
        <v>83</v>
      </c>
      <c r="C31" s="113" t="s">
        <v>139</v>
      </c>
      <c r="D31" s="68" t="s">
        <v>206</v>
      </c>
      <c r="E31" s="69">
        <v>3</v>
      </c>
      <c r="F31" s="70">
        <f t="shared" si="3"/>
        <v>480</v>
      </c>
      <c r="G31" s="71">
        <f>'Информация по ценам'!E68</f>
        <v>340</v>
      </c>
      <c r="H31" s="71">
        <f t="shared" si="2"/>
        <v>163200</v>
      </c>
    </row>
    <row r="32" spans="2:8" x14ac:dyDescent="0.25">
      <c r="B32" s="67" t="s">
        <v>85</v>
      </c>
      <c r="C32" s="113" t="s">
        <v>141</v>
      </c>
      <c r="D32" s="68" t="s">
        <v>206</v>
      </c>
      <c r="E32" s="69">
        <v>1</v>
      </c>
      <c r="F32" s="70">
        <f t="shared" si="3"/>
        <v>160</v>
      </c>
      <c r="G32" s="71">
        <f>'Информация по ценам'!E69</f>
        <v>35</v>
      </c>
      <c r="H32" s="71">
        <f t="shared" si="2"/>
        <v>5600</v>
      </c>
    </row>
    <row r="33" spans="2:8" x14ac:dyDescent="0.25">
      <c r="B33" s="67" t="s">
        <v>87</v>
      </c>
      <c r="C33" s="113" t="s">
        <v>143</v>
      </c>
      <c r="D33" s="68" t="s">
        <v>206</v>
      </c>
      <c r="E33" s="69">
        <v>1</v>
      </c>
      <c r="F33" s="70">
        <f t="shared" si="3"/>
        <v>160</v>
      </c>
      <c r="G33" s="71">
        <f>'Информация по ценам'!E70</f>
        <v>70</v>
      </c>
      <c r="H33" s="71">
        <f t="shared" si="2"/>
        <v>11200</v>
      </c>
    </row>
    <row r="34" spans="2:8" x14ac:dyDescent="0.25">
      <c r="B34" s="67" t="s">
        <v>88</v>
      </c>
      <c r="C34" s="113" t="s">
        <v>145</v>
      </c>
      <c r="D34" s="68" t="s">
        <v>206</v>
      </c>
      <c r="E34" s="69">
        <v>2</v>
      </c>
      <c r="F34" s="70">
        <f t="shared" si="3"/>
        <v>320</v>
      </c>
      <c r="G34" s="71">
        <f>'Информация по ценам'!E71</f>
        <v>30</v>
      </c>
      <c r="H34" s="71">
        <f t="shared" si="2"/>
        <v>9600</v>
      </c>
    </row>
    <row r="35" spans="2:8" x14ac:dyDescent="0.25">
      <c r="B35" s="67" t="s">
        <v>256</v>
      </c>
      <c r="C35" s="113" t="s">
        <v>147</v>
      </c>
      <c r="D35" s="68" t="s">
        <v>206</v>
      </c>
      <c r="E35" s="69">
        <v>4</v>
      </c>
      <c r="F35" s="70">
        <f t="shared" si="3"/>
        <v>640</v>
      </c>
      <c r="G35" s="71">
        <f>'Информация по ценам'!E72</f>
        <v>0.5</v>
      </c>
      <c r="H35" s="71">
        <f t="shared" si="2"/>
        <v>320</v>
      </c>
    </row>
    <row r="36" spans="2:8" x14ac:dyDescent="0.25">
      <c r="B36" s="67" t="s">
        <v>257</v>
      </c>
      <c r="C36" s="113" t="s">
        <v>149</v>
      </c>
      <c r="D36" s="68" t="s">
        <v>206</v>
      </c>
      <c r="E36" s="69">
        <v>4</v>
      </c>
      <c r="F36" s="70">
        <f t="shared" si="3"/>
        <v>640</v>
      </c>
      <c r="G36" s="71">
        <f>'Информация по ценам'!E73</f>
        <v>0.15</v>
      </c>
      <c r="H36" s="71">
        <f t="shared" si="2"/>
        <v>96</v>
      </c>
    </row>
    <row r="37" spans="2:8" x14ac:dyDescent="0.25">
      <c r="B37" s="67" t="s">
        <v>258</v>
      </c>
      <c r="C37" s="113" t="s">
        <v>151</v>
      </c>
      <c r="D37" s="68" t="s">
        <v>207</v>
      </c>
      <c r="E37" s="69">
        <v>4</v>
      </c>
      <c r="F37" s="70">
        <f t="shared" si="3"/>
        <v>640</v>
      </c>
      <c r="G37" s="71">
        <f>'Информация по ценам'!E74</f>
        <v>0.08</v>
      </c>
      <c r="H37" s="71">
        <f t="shared" si="2"/>
        <v>51.2</v>
      </c>
    </row>
    <row r="38" spans="2:8" x14ac:dyDescent="0.25">
      <c r="B38" s="67" t="s">
        <v>259</v>
      </c>
      <c r="C38" s="113" t="s">
        <v>153</v>
      </c>
      <c r="D38" s="68" t="s">
        <v>207</v>
      </c>
      <c r="E38" s="69">
        <v>4</v>
      </c>
      <c r="F38" s="70">
        <f t="shared" si="3"/>
        <v>640</v>
      </c>
      <c r="G38" s="71">
        <f>'Информация по ценам'!E75</f>
        <v>1.4</v>
      </c>
      <c r="H38" s="71">
        <f t="shared" si="2"/>
        <v>896</v>
      </c>
    </row>
    <row r="39" spans="2:8" x14ac:dyDescent="0.25">
      <c r="B39" s="67" t="s">
        <v>260</v>
      </c>
      <c r="C39" s="113" t="s">
        <v>107</v>
      </c>
      <c r="D39" s="68" t="s">
        <v>206</v>
      </c>
      <c r="E39" s="69">
        <v>6</v>
      </c>
      <c r="F39" s="70">
        <f t="shared" si="3"/>
        <v>960</v>
      </c>
      <c r="G39" s="71">
        <f>'Информация по ценам'!E76</f>
        <v>0.4</v>
      </c>
      <c r="H39" s="71">
        <f t="shared" si="2"/>
        <v>384</v>
      </c>
    </row>
    <row r="40" spans="2:8" x14ac:dyDescent="0.25">
      <c r="B40" s="67" t="s">
        <v>261</v>
      </c>
      <c r="C40" s="113" t="s">
        <v>156</v>
      </c>
      <c r="D40" s="68" t="s">
        <v>207</v>
      </c>
      <c r="E40" s="69">
        <v>2.8</v>
      </c>
      <c r="F40" s="70">
        <f t="shared" si="3"/>
        <v>448</v>
      </c>
      <c r="G40" s="71">
        <f>'Информация по ценам'!E77</f>
        <v>12</v>
      </c>
      <c r="H40" s="71">
        <f t="shared" si="2"/>
        <v>5376</v>
      </c>
    </row>
    <row r="41" spans="2:8" x14ac:dyDescent="0.25">
      <c r="B41" s="67" t="s">
        <v>262</v>
      </c>
      <c r="C41" s="113" t="s">
        <v>158</v>
      </c>
      <c r="D41" s="68" t="s">
        <v>207</v>
      </c>
      <c r="E41" s="69">
        <v>10</v>
      </c>
      <c r="F41" s="70">
        <f t="shared" si="3"/>
        <v>1600</v>
      </c>
      <c r="G41" s="71">
        <f>'Информация по ценам'!E78</f>
        <v>110</v>
      </c>
      <c r="H41" s="71">
        <f t="shared" si="2"/>
        <v>176000</v>
      </c>
    </row>
    <row r="42" spans="2:8" x14ac:dyDescent="0.25">
      <c r="B42" s="67" t="s">
        <v>263</v>
      </c>
      <c r="C42" s="113" t="s">
        <v>68</v>
      </c>
      <c r="D42" s="68" t="s">
        <v>206</v>
      </c>
      <c r="E42" s="69">
        <v>2</v>
      </c>
      <c r="F42" s="70">
        <f t="shared" si="3"/>
        <v>320</v>
      </c>
      <c r="G42" s="71">
        <f>'Информация по ценам'!E79</f>
        <v>2.5</v>
      </c>
      <c r="H42" s="71">
        <f t="shared" si="2"/>
        <v>800</v>
      </c>
    </row>
    <row r="43" spans="2:8" x14ac:dyDescent="0.25">
      <c r="B43" s="67" t="s">
        <v>264</v>
      </c>
      <c r="C43" s="113" t="s">
        <v>70</v>
      </c>
      <c r="D43" s="68" t="s">
        <v>207</v>
      </c>
      <c r="E43" s="69">
        <v>0.6</v>
      </c>
      <c r="F43" s="70">
        <f t="shared" si="3"/>
        <v>96</v>
      </c>
      <c r="G43" s="71">
        <f>'Информация по ценам'!E80</f>
        <v>1.33</v>
      </c>
      <c r="H43" s="71">
        <f t="shared" si="2"/>
        <v>127.68</v>
      </c>
    </row>
    <row r="44" spans="2:8" x14ac:dyDescent="0.25">
      <c r="B44" s="67" t="s">
        <v>265</v>
      </c>
      <c r="C44" s="113" t="s">
        <v>100</v>
      </c>
      <c r="D44" s="68" t="s">
        <v>206</v>
      </c>
      <c r="E44" s="69">
        <v>1</v>
      </c>
      <c r="F44" s="70">
        <f t="shared" si="3"/>
        <v>160</v>
      </c>
      <c r="G44" s="71">
        <f>'Информация по ценам'!E81</f>
        <v>17.079999999999998</v>
      </c>
      <c r="H44" s="71">
        <f t="shared" si="2"/>
        <v>2732.7999999999997</v>
      </c>
    </row>
    <row r="45" spans="2:8" x14ac:dyDescent="0.25">
      <c r="B45" s="67" t="s">
        <v>266</v>
      </c>
      <c r="C45" s="113" t="s">
        <v>60</v>
      </c>
      <c r="D45" s="68" t="s">
        <v>206</v>
      </c>
      <c r="E45" s="69">
        <v>4</v>
      </c>
      <c r="F45" s="70">
        <f t="shared" si="3"/>
        <v>640</v>
      </c>
      <c r="G45" s="71">
        <f>'Информация по ценам'!E82</f>
        <v>7.88</v>
      </c>
      <c r="H45" s="71">
        <f t="shared" si="2"/>
        <v>5043.2</v>
      </c>
    </row>
    <row r="46" spans="2:8" s="15" customFormat="1" x14ac:dyDescent="0.25">
      <c r="B46" s="73" t="s">
        <v>163</v>
      </c>
      <c r="C46" s="114" t="s">
        <v>164</v>
      </c>
      <c r="D46" s="74"/>
      <c r="E46" s="89"/>
      <c r="F46" s="76"/>
      <c r="G46" s="78"/>
      <c r="H46" s="78">
        <f>H47+H49+H53</f>
        <v>38661208</v>
      </c>
    </row>
    <row r="47" spans="2:8" s="45" customFormat="1" x14ac:dyDescent="0.25">
      <c r="B47" s="84" t="s">
        <v>165</v>
      </c>
      <c r="C47" s="112" t="s">
        <v>11</v>
      </c>
      <c r="D47" s="85"/>
      <c r="E47" s="90"/>
      <c r="F47" s="87"/>
      <c r="G47" s="88"/>
      <c r="H47" s="88">
        <f>SUM(H48)</f>
        <v>27900000</v>
      </c>
    </row>
    <row r="48" spans="2:8" s="45" customFormat="1" x14ac:dyDescent="0.25">
      <c r="B48" s="91" t="s">
        <v>166</v>
      </c>
      <c r="C48" s="113" t="s">
        <v>167</v>
      </c>
      <c r="D48" s="68" t="s">
        <v>202</v>
      </c>
      <c r="E48" s="92">
        <v>1</v>
      </c>
      <c r="F48" s="93">
        <v>93000</v>
      </c>
      <c r="G48" s="71">
        <f>'Информация по ценам'!E85</f>
        <v>300</v>
      </c>
      <c r="H48" s="94">
        <f>F48*G48</f>
        <v>27900000</v>
      </c>
    </row>
    <row r="49" spans="2:8" s="45" customFormat="1" x14ac:dyDescent="0.25">
      <c r="B49" s="84" t="s">
        <v>168</v>
      </c>
      <c r="C49" s="112" t="s">
        <v>169</v>
      </c>
      <c r="D49" s="85"/>
      <c r="E49" s="90"/>
      <c r="F49" s="87"/>
      <c r="G49" s="88"/>
      <c r="H49" s="88">
        <f>SUM(H50:H52)</f>
        <v>7041800</v>
      </c>
    </row>
    <row r="50" spans="2:8" x14ac:dyDescent="0.25">
      <c r="B50" s="67" t="s">
        <v>170</v>
      </c>
      <c r="C50" s="113" t="s">
        <v>171</v>
      </c>
      <c r="D50" s="68" t="s">
        <v>202</v>
      </c>
      <c r="E50" s="95">
        <v>1</v>
      </c>
      <c r="F50" s="70">
        <f>F8</f>
        <v>6038</v>
      </c>
      <c r="G50" s="71">
        <f>'Информация по ценам'!E87</f>
        <v>1100</v>
      </c>
      <c r="H50" s="71">
        <f t="shared" ref="H50:H52" si="4">F50*G50</f>
        <v>6641800</v>
      </c>
    </row>
    <row r="51" spans="2:8" x14ac:dyDescent="0.25">
      <c r="B51" s="67" t="s">
        <v>172</v>
      </c>
      <c r="C51" s="113" t="s">
        <v>179</v>
      </c>
      <c r="D51" s="68" t="s">
        <v>202</v>
      </c>
      <c r="E51" s="95">
        <v>1</v>
      </c>
      <c r="F51" s="70">
        <f>F9*E51</f>
        <v>160</v>
      </c>
      <c r="G51" s="71">
        <f>'Информация по ценам'!E91</f>
        <v>2200</v>
      </c>
      <c r="H51" s="71">
        <f t="shared" si="4"/>
        <v>352000</v>
      </c>
    </row>
    <row r="52" spans="2:8" x14ac:dyDescent="0.25">
      <c r="B52" s="67" t="s">
        <v>174</v>
      </c>
      <c r="C52" s="113" t="s">
        <v>181</v>
      </c>
      <c r="D52" s="68" t="s">
        <v>202</v>
      </c>
      <c r="E52" s="95">
        <v>1</v>
      </c>
      <c r="F52" s="70">
        <v>160</v>
      </c>
      <c r="G52" s="71">
        <f>'Информация по ценам'!E92</f>
        <v>300</v>
      </c>
      <c r="H52" s="71">
        <f t="shared" si="4"/>
        <v>48000</v>
      </c>
    </row>
    <row r="53" spans="2:8" s="15" customFormat="1" x14ac:dyDescent="0.25">
      <c r="B53" s="84" t="s">
        <v>182</v>
      </c>
      <c r="C53" s="112" t="s">
        <v>183</v>
      </c>
      <c r="D53" s="85"/>
      <c r="E53" s="90"/>
      <c r="F53" s="87"/>
      <c r="G53" s="88"/>
      <c r="H53" s="88">
        <f>SUM(H54:H55)</f>
        <v>3719408</v>
      </c>
    </row>
    <row r="54" spans="2:8" x14ac:dyDescent="0.25">
      <c r="B54" s="67" t="s">
        <v>184</v>
      </c>
      <c r="C54" s="113" t="s">
        <v>185</v>
      </c>
      <c r="D54" s="68" t="s">
        <v>202</v>
      </c>
      <c r="E54" s="95">
        <v>1</v>
      </c>
      <c r="F54" s="70">
        <v>6038</v>
      </c>
      <c r="G54" s="71">
        <v>448</v>
      </c>
      <c r="H54" s="71">
        <f>F54*G54</f>
        <v>2705024</v>
      </c>
    </row>
    <row r="55" spans="2:8" x14ac:dyDescent="0.25">
      <c r="B55" s="67" t="s">
        <v>186</v>
      </c>
      <c r="C55" s="113" t="s">
        <v>187</v>
      </c>
      <c r="D55" s="68" t="s">
        <v>202</v>
      </c>
      <c r="E55" s="95">
        <v>1</v>
      </c>
      <c r="F55" s="70">
        <v>6038</v>
      </c>
      <c r="G55" s="71">
        <v>168</v>
      </c>
      <c r="H55" s="71">
        <f>F55*G55</f>
        <v>1014384</v>
      </c>
    </row>
    <row r="56" spans="2:8" s="15" customFormat="1" ht="17.25" customHeight="1" x14ac:dyDescent="0.25">
      <c r="B56" s="73" t="s">
        <v>188</v>
      </c>
      <c r="C56" s="110" t="s">
        <v>189</v>
      </c>
      <c r="D56" s="74"/>
      <c r="E56" s="89"/>
      <c r="F56" s="76"/>
      <c r="G56" s="78"/>
      <c r="H56" s="96">
        <f>SUM(H57:H59)</f>
        <v>3891986.3459999999</v>
      </c>
    </row>
    <row r="57" spans="2:8" s="29" customFormat="1" ht="18.75" customHeight="1" x14ac:dyDescent="0.25">
      <c r="B57" s="79" t="s">
        <v>190</v>
      </c>
      <c r="C57" s="115" t="s">
        <v>203</v>
      </c>
      <c r="D57" s="80"/>
      <c r="E57" s="97">
        <v>0.03</v>
      </c>
      <c r="F57" s="82"/>
      <c r="G57" s="82">
        <f>($H$7+$H$10+$H$14)*0.03</f>
        <v>2319222.9756</v>
      </c>
      <c r="H57" s="98">
        <f>G57</f>
        <v>2319222.9756</v>
      </c>
    </row>
    <row r="58" spans="2:8" s="29" customFormat="1" ht="18.75" customHeight="1" x14ac:dyDescent="0.25">
      <c r="B58" s="79" t="s">
        <v>192</v>
      </c>
      <c r="C58" s="115" t="s">
        <v>204</v>
      </c>
      <c r="D58" s="80"/>
      <c r="E58" s="97">
        <v>0.02</v>
      </c>
      <c r="F58" s="82"/>
      <c r="G58" s="82">
        <f>($H$7+$H$10+$H$14)*0.02+104.72</f>
        <v>1546253.3703999999</v>
      </c>
      <c r="H58" s="98">
        <f>G58</f>
        <v>1546253.3703999999</v>
      </c>
    </row>
    <row r="59" spans="2:8" s="29" customFormat="1" ht="18.75" customHeight="1" thickBot="1" x14ac:dyDescent="0.3">
      <c r="B59" s="79" t="s">
        <v>194</v>
      </c>
      <c r="C59" s="115" t="s">
        <v>195</v>
      </c>
      <c r="D59" s="80"/>
      <c r="E59" s="100">
        <v>1</v>
      </c>
      <c r="F59" s="82">
        <v>110</v>
      </c>
      <c r="G59" s="99">
        <v>241</v>
      </c>
      <c r="H59" s="71">
        <f>F59*G59</f>
        <v>26510</v>
      </c>
    </row>
    <row r="60" spans="2:8" s="15" customFormat="1" ht="28.5" customHeight="1" thickBot="1" x14ac:dyDescent="0.3">
      <c r="B60" s="101"/>
      <c r="C60" s="116" t="s">
        <v>205</v>
      </c>
      <c r="D60" s="102"/>
      <c r="E60" s="103"/>
      <c r="F60" s="104"/>
      <c r="G60" s="105"/>
      <c r="H60" s="105">
        <f>H56+H46+H14+H10+H7</f>
        <v>119860626.866</v>
      </c>
    </row>
    <row r="62" spans="2:8" x14ac:dyDescent="0.25">
      <c r="E62" s="16"/>
      <c r="F62" s="72"/>
      <c r="G62" s="72"/>
    </row>
    <row r="63" spans="2:8" ht="15.75" x14ac:dyDescent="0.25">
      <c r="B63" s="3" t="s">
        <v>6</v>
      </c>
    </row>
    <row r="64" spans="2:8" ht="15.75" x14ac:dyDescent="0.25">
      <c r="B64" s="3" t="s">
        <v>7</v>
      </c>
    </row>
    <row r="65" spans="2:2" ht="15.75" x14ac:dyDescent="0.25">
      <c r="B65" s="3" t="s">
        <v>8</v>
      </c>
    </row>
    <row r="66" spans="2:2" ht="15.75" x14ac:dyDescent="0.25">
      <c r="B66" s="3" t="s">
        <v>9</v>
      </c>
    </row>
  </sheetData>
  <mergeCells count="6">
    <mergeCell ref="B1:H1"/>
    <mergeCell ref="B4:B5"/>
    <mergeCell ref="C4:C5"/>
    <mergeCell ref="D4:D5"/>
    <mergeCell ref="E4:E5"/>
    <mergeCell ref="F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workbookViewId="0">
      <selection activeCell="I26" sqref="I26"/>
    </sheetView>
  </sheetViews>
  <sheetFormatPr defaultColWidth="12.7109375" defaultRowHeight="14.25" x14ac:dyDescent="0.25"/>
  <cols>
    <col min="1" max="1" width="2.140625" style="118" customWidth="1"/>
    <col min="2" max="2" width="4.28515625" style="139" customWidth="1"/>
    <col min="3" max="3" width="11.5703125" style="118" customWidth="1"/>
    <col min="4" max="4" width="11" style="139" customWidth="1"/>
    <col min="5" max="5" width="11.85546875" style="118" customWidth="1"/>
    <col min="6" max="6" width="16.85546875" style="139" customWidth="1"/>
    <col min="7" max="237" width="9.140625" style="118" customWidth="1"/>
    <col min="238" max="238" width="2.140625" style="118" customWidth="1"/>
    <col min="239" max="239" width="5.42578125" style="118" customWidth="1"/>
    <col min="240" max="241" width="18.140625" style="118" customWidth="1"/>
    <col min="242" max="242" width="12.140625" style="118" customWidth="1"/>
    <col min="243" max="243" width="12.7109375" style="118" customWidth="1"/>
    <col min="244" max="244" width="15.7109375" style="118" customWidth="1"/>
    <col min="245" max="245" width="12.140625" style="118" customWidth="1"/>
    <col min="246" max="246" width="12.7109375" style="118" customWidth="1"/>
    <col min="247" max="248" width="15.7109375" style="118" customWidth="1"/>
    <col min="249" max="249" width="12.140625" style="118" customWidth="1"/>
    <col min="250" max="250" width="12.7109375" style="118"/>
    <col min="251" max="251" width="2.140625" style="118" customWidth="1"/>
    <col min="252" max="252" width="4.28515625" style="118" customWidth="1"/>
    <col min="253" max="253" width="11.5703125" style="118" customWidth="1"/>
    <col min="254" max="254" width="11" style="118" customWidth="1"/>
    <col min="255" max="255" width="12.7109375" style="118" customWidth="1"/>
    <col min="256" max="256" width="15.5703125" style="118" customWidth="1"/>
    <col min="257" max="257" width="16.140625" style="118" customWidth="1"/>
    <col min="258" max="258" width="11.85546875" style="118" customWidth="1"/>
    <col min="259" max="259" width="16.85546875" style="118" customWidth="1"/>
    <col min="260" max="262" width="0" style="118" hidden="1" customWidth="1"/>
    <col min="263" max="493" width="9.140625" style="118" customWidth="1"/>
    <col min="494" max="494" width="2.140625" style="118" customWidth="1"/>
    <col min="495" max="495" width="5.42578125" style="118" customWidth="1"/>
    <col min="496" max="497" width="18.140625" style="118" customWidth="1"/>
    <col min="498" max="498" width="12.140625" style="118" customWidth="1"/>
    <col min="499" max="499" width="12.7109375" style="118" customWidth="1"/>
    <col min="500" max="500" width="15.7109375" style="118" customWidth="1"/>
    <col min="501" max="501" width="12.140625" style="118" customWidth="1"/>
    <col min="502" max="502" width="12.7109375" style="118" customWidth="1"/>
    <col min="503" max="504" width="15.7109375" style="118" customWidth="1"/>
    <col min="505" max="505" width="12.140625" style="118" customWidth="1"/>
    <col min="506" max="506" width="12.7109375" style="118"/>
    <col min="507" max="507" width="2.140625" style="118" customWidth="1"/>
    <col min="508" max="508" width="4.28515625" style="118" customWidth="1"/>
    <col min="509" max="509" width="11.5703125" style="118" customWidth="1"/>
    <col min="510" max="510" width="11" style="118" customWidth="1"/>
    <col min="511" max="511" width="12.7109375" style="118" customWidth="1"/>
    <col min="512" max="512" width="15.5703125" style="118" customWidth="1"/>
    <col min="513" max="513" width="16.140625" style="118" customWidth="1"/>
    <col min="514" max="514" width="11.85546875" style="118" customWidth="1"/>
    <col min="515" max="515" width="16.85546875" style="118" customWidth="1"/>
    <col min="516" max="518" width="0" style="118" hidden="1" customWidth="1"/>
    <col min="519" max="749" width="9.140625" style="118" customWidth="1"/>
    <col min="750" max="750" width="2.140625" style="118" customWidth="1"/>
    <col min="751" max="751" width="5.42578125" style="118" customWidth="1"/>
    <col min="752" max="753" width="18.140625" style="118" customWidth="1"/>
    <col min="754" max="754" width="12.140625" style="118" customWidth="1"/>
    <col min="755" max="755" width="12.7109375" style="118" customWidth="1"/>
    <col min="756" max="756" width="15.7109375" style="118" customWidth="1"/>
    <col min="757" max="757" width="12.140625" style="118" customWidth="1"/>
    <col min="758" max="758" width="12.7109375" style="118" customWidth="1"/>
    <col min="759" max="760" width="15.7109375" style="118" customWidth="1"/>
    <col min="761" max="761" width="12.140625" style="118" customWidth="1"/>
    <col min="762" max="762" width="12.7109375" style="118"/>
    <col min="763" max="763" width="2.140625" style="118" customWidth="1"/>
    <col min="764" max="764" width="4.28515625" style="118" customWidth="1"/>
    <col min="765" max="765" width="11.5703125" style="118" customWidth="1"/>
    <col min="766" max="766" width="11" style="118" customWidth="1"/>
    <col min="767" max="767" width="12.7109375" style="118" customWidth="1"/>
    <col min="768" max="768" width="15.5703125" style="118" customWidth="1"/>
    <col min="769" max="769" width="16.140625" style="118" customWidth="1"/>
    <col min="770" max="770" width="11.85546875" style="118" customWidth="1"/>
    <col min="771" max="771" width="16.85546875" style="118" customWidth="1"/>
    <col min="772" max="774" width="0" style="118" hidden="1" customWidth="1"/>
    <col min="775" max="1005" width="9.140625" style="118" customWidth="1"/>
    <col min="1006" max="1006" width="2.140625" style="118" customWidth="1"/>
    <col min="1007" max="1007" width="5.42578125" style="118" customWidth="1"/>
    <col min="1008" max="1009" width="18.140625" style="118" customWidth="1"/>
    <col min="1010" max="1010" width="12.140625" style="118" customWidth="1"/>
    <col min="1011" max="1011" width="12.7109375" style="118" customWidth="1"/>
    <col min="1012" max="1012" width="15.7109375" style="118" customWidth="1"/>
    <col min="1013" max="1013" width="12.140625" style="118" customWidth="1"/>
    <col min="1014" max="1014" width="12.7109375" style="118" customWidth="1"/>
    <col min="1015" max="1016" width="15.7109375" style="118" customWidth="1"/>
    <col min="1017" max="1017" width="12.140625" style="118" customWidth="1"/>
    <col min="1018" max="1018" width="12.7109375" style="118"/>
    <col min="1019" max="1019" width="2.140625" style="118" customWidth="1"/>
    <col min="1020" max="1020" width="4.28515625" style="118" customWidth="1"/>
    <col min="1021" max="1021" width="11.5703125" style="118" customWidth="1"/>
    <col min="1022" max="1022" width="11" style="118" customWidth="1"/>
    <col min="1023" max="1023" width="12.7109375" style="118" customWidth="1"/>
    <col min="1024" max="1024" width="15.5703125" style="118" customWidth="1"/>
    <col min="1025" max="1025" width="16.140625" style="118" customWidth="1"/>
    <col min="1026" max="1026" width="11.85546875" style="118" customWidth="1"/>
    <col min="1027" max="1027" width="16.85546875" style="118" customWidth="1"/>
    <col min="1028" max="1030" width="0" style="118" hidden="1" customWidth="1"/>
    <col min="1031" max="1261" width="9.140625" style="118" customWidth="1"/>
    <col min="1262" max="1262" width="2.140625" style="118" customWidth="1"/>
    <col min="1263" max="1263" width="5.42578125" style="118" customWidth="1"/>
    <col min="1264" max="1265" width="18.140625" style="118" customWidth="1"/>
    <col min="1266" max="1266" width="12.140625" style="118" customWidth="1"/>
    <col min="1267" max="1267" width="12.7109375" style="118" customWidth="1"/>
    <col min="1268" max="1268" width="15.7109375" style="118" customWidth="1"/>
    <col min="1269" max="1269" width="12.140625" style="118" customWidth="1"/>
    <col min="1270" max="1270" width="12.7109375" style="118" customWidth="1"/>
    <col min="1271" max="1272" width="15.7109375" style="118" customWidth="1"/>
    <col min="1273" max="1273" width="12.140625" style="118" customWidth="1"/>
    <col min="1274" max="1274" width="12.7109375" style="118"/>
    <col min="1275" max="1275" width="2.140625" style="118" customWidth="1"/>
    <col min="1276" max="1276" width="4.28515625" style="118" customWidth="1"/>
    <col min="1277" max="1277" width="11.5703125" style="118" customWidth="1"/>
    <col min="1278" max="1278" width="11" style="118" customWidth="1"/>
    <col min="1279" max="1279" width="12.7109375" style="118" customWidth="1"/>
    <col min="1280" max="1280" width="15.5703125" style="118" customWidth="1"/>
    <col min="1281" max="1281" width="16.140625" style="118" customWidth="1"/>
    <col min="1282" max="1282" width="11.85546875" style="118" customWidth="1"/>
    <col min="1283" max="1283" width="16.85546875" style="118" customWidth="1"/>
    <col min="1284" max="1286" width="0" style="118" hidden="1" customWidth="1"/>
    <col min="1287" max="1517" width="9.140625" style="118" customWidth="1"/>
    <col min="1518" max="1518" width="2.140625" style="118" customWidth="1"/>
    <col min="1519" max="1519" width="5.42578125" style="118" customWidth="1"/>
    <col min="1520" max="1521" width="18.140625" style="118" customWidth="1"/>
    <col min="1522" max="1522" width="12.140625" style="118" customWidth="1"/>
    <col min="1523" max="1523" width="12.7109375" style="118" customWidth="1"/>
    <col min="1524" max="1524" width="15.7109375" style="118" customWidth="1"/>
    <col min="1525" max="1525" width="12.140625" style="118" customWidth="1"/>
    <col min="1526" max="1526" width="12.7109375" style="118" customWidth="1"/>
    <col min="1527" max="1528" width="15.7109375" style="118" customWidth="1"/>
    <col min="1529" max="1529" width="12.140625" style="118" customWidth="1"/>
    <col min="1530" max="1530" width="12.7109375" style="118"/>
    <col min="1531" max="1531" width="2.140625" style="118" customWidth="1"/>
    <col min="1532" max="1532" width="4.28515625" style="118" customWidth="1"/>
    <col min="1533" max="1533" width="11.5703125" style="118" customWidth="1"/>
    <col min="1534" max="1534" width="11" style="118" customWidth="1"/>
    <col min="1535" max="1535" width="12.7109375" style="118" customWidth="1"/>
    <col min="1536" max="1536" width="15.5703125" style="118" customWidth="1"/>
    <col min="1537" max="1537" width="16.140625" style="118" customWidth="1"/>
    <col min="1538" max="1538" width="11.85546875" style="118" customWidth="1"/>
    <col min="1539" max="1539" width="16.85546875" style="118" customWidth="1"/>
    <col min="1540" max="1542" width="0" style="118" hidden="1" customWidth="1"/>
    <col min="1543" max="1773" width="9.140625" style="118" customWidth="1"/>
    <col min="1774" max="1774" width="2.140625" style="118" customWidth="1"/>
    <col min="1775" max="1775" width="5.42578125" style="118" customWidth="1"/>
    <col min="1776" max="1777" width="18.140625" style="118" customWidth="1"/>
    <col min="1778" max="1778" width="12.140625" style="118" customWidth="1"/>
    <col min="1779" max="1779" width="12.7109375" style="118" customWidth="1"/>
    <col min="1780" max="1780" width="15.7109375" style="118" customWidth="1"/>
    <col min="1781" max="1781" width="12.140625" style="118" customWidth="1"/>
    <col min="1782" max="1782" width="12.7109375" style="118" customWidth="1"/>
    <col min="1783" max="1784" width="15.7109375" style="118" customWidth="1"/>
    <col min="1785" max="1785" width="12.140625" style="118" customWidth="1"/>
    <col min="1786" max="1786" width="12.7109375" style="118"/>
    <col min="1787" max="1787" width="2.140625" style="118" customWidth="1"/>
    <col min="1788" max="1788" width="4.28515625" style="118" customWidth="1"/>
    <col min="1789" max="1789" width="11.5703125" style="118" customWidth="1"/>
    <col min="1790" max="1790" width="11" style="118" customWidth="1"/>
    <col min="1791" max="1791" width="12.7109375" style="118" customWidth="1"/>
    <col min="1792" max="1792" width="15.5703125" style="118" customWidth="1"/>
    <col min="1793" max="1793" width="16.140625" style="118" customWidth="1"/>
    <col min="1794" max="1794" width="11.85546875" style="118" customWidth="1"/>
    <col min="1795" max="1795" width="16.85546875" style="118" customWidth="1"/>
    <col min="1796" max="1798" width="0" style="118" hidden="1" customWidth="1"/>
    <col min="1799" max="2029" width="9.140625" style="118" customWidth="1"/>
    <col min="2030" max="2030" width="2.140625" style="118" customWidth="1"/>
    <col min="2031" max="2031" width="5.42578125" style="118" customWidth="1"/>
    <col min="2032" max="2033" width="18.140625" style="118" customWidth="1"/>
    <col min="2034" max="2034" width="12.140625" style="118" customWidth="1"/>
    <col min="2035" max="2035" width="12.7109375" style="118" customWidth="1"/>
    <col min="2036" max="2036" width="15.7109375" style="118" customWidth="1"/>
    <col min="2037" max="2037" width="12.140625" style="118" customWidth="1"/>
    <col min="2038" max="2038" width="12.7109375" style="118" customWidth="1"/>
    <col min="2039" max="2040" width="15.7109375" style="118" customWidth="1"/>
    <col min="2041" max="2041" width="12.140625" style="118" customWidth="1"/>
    <col min="2042" max="2042" width="12.7109375" style="118"/>
    <col min="2043" max="2043" width="2.140625" style="118" customWidth="1"/>
    <col min="2044" max="2044" width="4.28515625" style="118" customWidth="1"/>
    <col min="2045" max="2045" width="11.5703125" style="118" customWidth="1"/>
    <col min="2046" max="2046" width="11" style="118" customWidth="1"/>
    <col min="2047" max="2047" width="12.7109375" style="118" customWidth="1"/>
    <col min="2048" max="2048" width="15.5703125" style="118" customWidth="1"/>
    <col min="2049" max="2049" width="16.140625" style="118" customWidth="1"/>
    <col min="2050" max="2050" width="11.85546875" style="118" customWidth="1"/>
    <col min="2051" max="2051" width="16.85546875" style="118" customWidth="1"/>
    <col min="2052" max="2054" width="0" style="118" hidden="1" customWidth="1"/>
    <col min="2055" max="2285" width="9.140625" style="118" customWidth="1"/>
    <col min="2286" max="2286" width="2.140625" style="118" customWidth="1"/>
    <col min="2287" max="2287" width="5.42578125" style="118" customWidth="1"/>
    <col min="2288" max="2289" width="18.140625" style="118" customWidth="1"/>
    <col min="2290" max="2290" width="12.140625" style="118" customWidth="1"/>
    <col min="2291" max="2291" width="12.7109375" style="118" customWidth="1"/>
    <col min="2292" max="2292" width="15.7109375" style="118" customWidth="1"/>
    <col min="2293" max="2293" width="12.140625" style="118" customWidth="1"/>
    <col min="2294" max="2294" width="12.7109375" style="118" customWidth="1"/>
    <col min="2295" max="2296" width="15.7109375" style="118" customWidth="1"/>
    <col min="2297" max="2297" width="12.140625" style="118" customWidth="1"/>
    <col min="2298" max="2298" width="12.7109375" style="118"/>
    <col min="2299" max="2299" width="2.140625" style="118" customWidth="1"/>
    <col min="2300" max="2300" width="4.28515625" style="118" customWidth="1"/>
    <col min="2301" max="2301" width="11.5703125" style="118" customWidth="1"/>
    <col min="2302" max="2302" width="11" style="118" customWidth="1"/>
    <col min="2303" max="2303" width="12.7109375" style="118" customWidth="1"/>
    <col min="2304" max="2304" width="15.5703125" style="118" customWidth="1"/>
    <col min="2305" max="2305" width="16.140625" style="118" customWidth="1"/>
    <col min="2306" max="2306" width="11.85546875" style="118" customWidth="1"/>
    <col min="2307" max="2307" width="16.85546875" style="118" customWidth="1"/>
    <col min="2308" max="2310" width="0" style="118" hidden="1" customWidth="1"/>
    <col min="2311" max="2541" width="9.140625" style="118" customWidth="1"/>
    <col min="2542" max="2542" width="2.140625" style="118" customWidth="1"/>
    <col min="2543" max="2543" width="5.42578125" style="118" customWidth="1"/>
    <col min="2544" max="2545" width="18.140625" style="118" customWidth="1"/>
    <col min="2546" max="2546" width="12.140625" style="118" customWidth="1"/>
    <col min="2547" max="2547" width="12.7109375" style="118" customWidth="1"/>
    <col min="2548" max="2548" width="15.7109375" style="118" customWidth="1"/>
    <col min="2549" max="2549" width="12.140625" style="118" customWidth="1"/>
    <col min="2550" max="2550" width="12.7109375" style="118" customWidth="1"/>
    <col min="2551" max="2552" width="15.7109375" style="118" customWidth="1"/>
    <col min="2553" max="2553" width="12.140625" style="118" customWidth="1"/>
    <col min="2554" max="2554" width="12.7109375" style="118"/>
    <col min="2555" max="2555" width="2.140625" style="118" customWidth="1"/>
    <col min="2556" max="2556" width="4.28515625" style="118" customWidth="1"/>
    <col min="2557" max="2557" width="11.5703125" style="118" customWidth="1"/>
    <col min="2558" max="2558" width="11" style="118" customWidth="1"/>
    <col min="2559" max="2559" width="12.7109375" style="118" customWidth="1"/>
    <col min="2560" max="2560" width="15.5703125" style="118" customWidth="1"/>
    <col min="2561" max="2561" width="16.140625" style="118" customWidth="1"/>
    <col min="2562" max="2562" width="11.85546875" style="118" customWidth="1"/>
    <col min="2563" max="2563" width="16.85546875" style="118" customWidth="1"/>
    <col min="2564" max="2566" width="0" style="118" hidden="1" customWidth="1"/>
    <col min="2567" max="2797" width="9.140625" style="118" customWidth="1"/>
    <col min="2798" max="2798" width="2.140625" style="118" customWidth="1"/>
    <col min="2799" max="2799" width="5.42578125" style="118" customWidth="1"/>
    <col min="2800" max="2801" width="18.140625" style="118" customWidth="1"/>
    <col min="2802" max="2802" width="12.140625" style="118" customWidth="1"/>
    <col min="2803" max="2803" width="12.7109375" style="118" customWidth="1"/>
    <col min="2804" max="2804" width="15.7109375" style="118" customWidth="1"/>
    <col min="2805" max="2805" width="12.140625" style="118" customWidth="1"/>
    <col min="2806" max="2806" width="12.7109375" style="118" customWidth="1"/>
    <col min="2807" max="2808" width="15.7109375" style="118" customWidth="1"/>
    <col min="2809" max="2809" width="12.140625" style="118" customWidth="1"/>
    <col min="2810" max="2810" width="12.7109375" style="118"/>
    <col min="2811" max="2811" width="2.140625" style="118" customWidth="1"/>
    <col min="2812" max="2812" width="4.28515625" style="118" customWidth="1"/>
    <col min="2813" max="2813" width="11.5703125" style="118" customWidth="1"/>
    <col min="2814" max="2814" width="11" style="118" customWidth="1"/>
    <col min="2815" max="2815" width="12.7109375" style="118" customWidth="1"/>
    <col min="2816" max="2816" width="15.5703125" style="118" customWidth="1"/>
    <col min="2817" max="2817" width="16.140625" style="118" customWidth="1"/>
    <col min="2818" max="2818" width="11.85546875" style="118" customWidth="1"/>
    <col min="2819" max="2819" width="16.85546875" style="118" customWidth="1"/>
    <col min="2820" max="2822" width="0" style="118" hidden="1" customWidth="1"/>
    <col min="2823" max="3053" width="9.140625" style="118" customWidth="1"/>
    <col min="3054" max="3054" width="2.140625" style="118" customWidth="1"/>
    <col min="3055" max="3055" width="5.42578125" style="118" customWidth="1"/>
    <col min="3056" max="3057" width="18.140625" style="118" customWidth="1"/>
    <col min="3058" max="3058" width="12.140625" style="118" customWidth="1"/>
    <col min="3059" max="3059" width="12.7109375" style="118" customWidth="1"/>
    <col min="3060" max="3060" width="15.7109375" style="118" customWidth="1"/>
    <col min="3061" max="3061" width="12.140625" style="118" customWidth="1"/>
    <col min="3062" max="3062" width="12.7109375" style="118" customWidth="1"/>
    <col min="3063" max="3064" width="15.7109375" style="118" customWidth="1"/>
    <col min="3065" max="3065" width="12.140625" style="118" customWidth="1"/>
    <col min="3066" max="3066" width="12.7109375" style="118"/>
    <col min="3067" max="3067" width="2.140625" style="118" customWidth="1"/>
    <col min="3068" max="3068" width="4.28515625" style="118" customWidth="1"/>
    <col min="3069" max="3069" width="11.5703125" style="118" customWidth="1"/>
    <col min="3070" max="3070" width="11" style="118" customWidth="1"/>
    <col min="3071" max="3071" width="12.7109375" style="118" customWidth="1"/>
    <col min="3072" max="3072" width="15.5703125" style="118" customWidth="1"/>
    <col min="3073" max="3073" width="16.140625" style="118" customWidth="1"/>
    <col min="3074" max="3074" width="11.85546875" style="118" customWidth="1"/>
    <col min="3075" max="3075" width="16.85546875" style="118" customWidth="1"/>
    <col min="3076" max="3078" width="0" style="118" hidden="1" customWidth="1"/>
    <col min="3079" max="3309" width="9.140625" style="118" customWidth="1"/>
    <col min="3310" max="3310" width="2.140625" style="118" customWidth="1"/>
    <col min="3311" max="3311" width="5.42578125" style="118" customWidth="1"/>
    <col min="3312" max="3313" width="18.140625" style="118" customWidth="1"/>
    <col min="3314" max="3314" width="12.140625" style="118" customWidth="1"/>
    <col min="3315" max="3315" width="12.7109375" style="118" customWidth="1"/>
    <col min="3316" max="3316" width="15.7109375" style="118" customWidth="1"/>
    <col min="3317" max="3317" width="12.140625" style="118" customWidth="1"/>
    <col min="3318" max="3318" width="12.7109375" style="118" customWidth="1"/>
    <col min="3319" max="3320" width="15.7109375" style="118" customWidth="1"/>
    <col min="3321" max="3321" width="12.140625" style="118" customWidth="1"/>
    <col min="3322" max="3322" width="12.7109375" style="118"/>
    <col min="3323" max="3323" width="2.140625" style="118" customWidth="1"/>
    <col min="3324" max="3324" width="4.28515625" style="118" customWidth="1"/>
    <col min="3325" max="3325" width="11.5703125" style="118" customWidth="1"/>
    <col min="3326" max="3326" width="11" style="118" customWidth="1"/>
    <col min="3327" max="3327" width="12.7109375" style="118" customWidth="1"/>
    <col min="3328" max="3328" width="15.5703125" style="118" customWidth="1"/>
    <col min="3329" max="3329" width="16.140625" style="118" customWidth="1"/>
    <col min="3330" max="3330" width="11.85546875" style="118" customWidth="1"/>
    <col min="3331" max="3331" width="16.85546875" style="118" customWidth="1"/>
    <col min="3332" max="3334" width="0" style="118" hidden="1" customWidth="1"/>
    <col min="3335" max="3565" width="9.140625" style="118" customWidth="1"/>
    <col min="3566" max="3566" width="2.140625" style="118" customWidth="1"/>
    <col min="3567" max="3567" width="5.42578125" style="118" customWidth="1"/>
    <col min="3568" max="3569" width="18.140625" style="118" customWidth="1"/>
    <col min="3570" max="3570" width="12.140625" style="118" customWidth="1"/>
    <col min="3571" max="3571" width="12.7109375" style="118" customWidth="1"/>
    <col min="3572" max="3572" width="15.7109375" style="118" customWidth="1"/>
    <col min="3573" max="3573" width="12.140625" style="118" customWidth="1"/>
    <col min="3574" max="3574" width="12.7109375" style="118" customWidth="1"/>
    <col min="3575" max="3576" width="15.7109375" style="118" customWidth="1"/>
    <col min="3577" max="3577" width="12.140625" style="118" customWidth="1"/>
    <col min="3578" max="3578" width="12.7109375" style="118"/>
    <col min="3579" max="3579" width="2.140625" style="118" customWidth="1"/>
    <col min="3580" max="3580" width="4.28515625" style="118" customWidth="1"/>
    <col min="3581" max="3581" width="11.5703125" style="118" customWidth="1"/>
    <col min="3582" max="3582" width="11" style="118" customWidth="1"/>
    <col min="3583" max="3583" width="12.7109375" style="118" customWidth="1"/>
    <col min="3584" max="3584" width="15.5703125" style="118" customWidth="1"/>
    <col min="3585" max="3585" width="16.140625" style="118" customWidth="1"/>
    <col min="3586" max="3586" width="11.85546875" style="118" customWidth="1"/>
    <col min="3587" max="3587" width="16.85546875" style="118" customWidth="1"/>
    <col min="3588" max="3590" width="0" style="118" hidden="1" customWidth="1"/>
    <col min="3591" max="3821" width="9.140625" style="118" customWidth="1"/>
    <col min="3822" max="3822" width="2.140625" style="118" customWidth="1"/>
    <col min="3823" max="3823" width="5.42578125" style="118" customWidth="1"/>
    <col min="3824" max="3825" width="18.140625" style="118" customWidth="1"/>
    <col min="3826" max="3826" width="12.140625" style="118" customWidth="1"/>
    <col min="3827" max="3827" width="12.7109375" style="118" customWidth="1"/>
    <col min="3828" max="3828" width="15.7109375" style="118" customWidth="1"/>
    <col min="3829" max="3829" width="12.140625" style="118" customWidth="1"/>
    <col min="3830" max="3830" width="12.7109375" style="118" customWidth="1"/>
    <col min="3831" max="3832" width="15.7109375" style="118" customWidth="1"/>
    <col min="3833" max="3833" width="12.140625" style="118" customWidth="1"/>
    <col min="3834" max="3834" width="12.7109375" style="118"/>
    <col min="3835" max="3835" width="2.140625" style="118" customWidth="1"/>
    <col min="3836" max="3836" width="4.28515625" style="118" customWidth="1"/>
    <col min="3837" max="3837" width="11.5703125" style="118" customWidth="1"/>
    <col min="3838" max="3838" width="11" style="118" customWidth="1"/>
    <col min="3839" max="3839" width="12.7109375" style="118" customWidth="1"/>
    <col min="3840" max="3840" width="15.5703125" style="118" customWidth="1"/>
    <col min="3841" max="3841" width="16.140625" style="118" customWidth="1"/>
    <col min="3842" max="3842" width="11.85546875" style="118" customWidth="1"/>
    <col min="3843" max="3843" width="16.85546875" style="118" customWidth="1"/>
    <col min="3844" max="3846" width="0" style="118" hidden="1" customWidth="1"/>
    <col min="3847" max="4077" width="9.140625" style="118" customWidth="1"/>
    <col min="4078" max="4078" width="2.140625" style="118" customWidth="1"/>
    <col min="4079" max="4079" width="5.42578125" style="118" customWidth="1"/>
    <col min="4080" max="4081" width="18.140625" style="118" customWidth="1"/>
    <col min="4082" max="4082" width="12.140625" style="118" customWidth="1"/>
    <col min="4083" max="4083" width="12.7109375" style="118" customWidth="1"/>
    <col min="4084" max="4084" width="15.7109375" style="118" customWidth="1"/>
    <col min="4085" max="4085" width="12.140625" style="118" customWidth="1"/>
    <col min="4086" max="4086" width="12.7109375" style="118" customWidth="1"/>
    <col min="4087" max="4088" width="15.7109375" style="118" customWidth="1"/>
    <col min="4089" max="4089" width="12.140625" style="118" customWidth="1"/>
    <col min="4090" max="4090" width="12.7109375" style="118"/>
    <col min="4091" max="4091" width="2.140625" style="118" customWidth="1"/>
    <col min="4092" max="4092" width="4.28515625" style="118" customWidth="1"/>
    <col min="4093" max="4093" width="11.5703125" style="118" customWidth="1"/>
    <col min="4094" max="4094" width="11" style="118" customWidth="1"/>
    <col min="4095" max="4095" width="12.7109375" style="118" customWidth="1"/>
    <col min="4096" max="4096" width="15.5703125" style="118" customWidth="1"/>
    <col min="4097" max="4097" width="16.140625" style="118" customWidth="1"/>
    <col min="4098" max="4098" width="11.85546875" style="118" customWidth="1"/>
    <col min="4099" max="4099" width="16.85546875" style="118" customWidth="1"/>
    <col min="4100" max="4102" width="0" style="118" hidden="1" customWidth="1"/>
    <col min="4103" max="4333" width="9.140625" style="118" customWidth="1"/>
    <col min="4334" max="4334" width="2.140625" style="118" customWidth="1"/>
    <col min="4335" max="4335" width="5.42578125" style="118" customWidth="1"/>
    <col min="4336" max="4337" width="18.140625" style="118" customWidth="1"/>
    <col min="4338" max="4338" width="12.140625" style="118" customWidth="1"/>
    <col min="4339" max="4339" width="12.7109375" style="118" customWidth="1"/>
    <col min="4340" max="4340" width="15.7109375" style="118" customWidth="1"/>
    <col min="4341" max="4341" width="12.140625" style="118" customWidth="1"/>
    <col min="4342" max="4342" width="12.7109375" style="118" customWidth="1"/>
    <col min="4343" max="4344" width="15.7109375" style="118" customWidth="1"/>
    <col min="4345" max="4345" width="12.140625" style="118" customWidth="1"/>
    <col min="4346" max="4346" width="12.7109375" style="118"/>
    <col min="4347" max="4347" width="2.140625" style="118" customWidth="1"/>
    <col min="4348" max="4348" width="4.28515625" style="118" customWidth="1"/>
    <col min="4349" max="4349" width="11.5703125" style="118" customWidth="1"/>
    <col min="4350" max="4350" width="11" style="118" customWidth="1"/>
    <col min="4351" max="4351" width="12.7109375" style="118" customWidth="1"/>
    <col min="4352" max="4352" width="15.5703125" style="118" customWidth="1"/>
    <col min="4353" max="4353" width="16.140625" style="118" customWidth="1"/>
    <col min="4354" max="4354" width="11.85546875" style="118" customWidth="1"/>
    <col min="4355" max="4355" width="16.85546875" style="118" customWidth="1"/>
    <col min="4356" max="4358" width="0" style="118" hidden="1" customWidth="1"/>
    <col min="4359" max="4589" width="9.140625" style="118" customWidth="1"/>
    <col min="4590" max="4590" width="2.140625" style="118" customWidth="1"/>
    <col min="4591" max="4591" width="5.42578125" style="118" customWidth="1"/>
    <col min="4592" max="4593" width="18.140625" style="118" customWidth="1"/>
    <col min="4594" max="4594" width="12.140625" style="118" customWidth="1"/>
    <col min="4595" max="4595" width="12.7109375" style="118" customWidth="1"/>
    <col min="4596" max="4596" width="15.7109375" style="118" customWidth="1"/>
    <col min="4597" max="4597" width="12.140625" style="118" customWidth="1"/>
    <col min="4598" max="4598" width="12.7109375" style="118" customWidth="1"/>
    <col min="4599" max="4600" width="15.7109375" style="118" customWidth="1"/>
    <col min="4601" max="4601" width="12.140625" style="118" customWidth="1"/>
    <col min="4602" max="4602" width="12.7109375" style="118"/>
    <col min="4603" max="4603" width="2.140625" style="118" customWidth="1"/>
    <col min="4604" max="4604" width="4.28515625" style="118" customWidth="1"/>
    <col min="4605" max="4605" width="11.5703125" style="118" customWidth="1"/>
    <col min="4606" max="4606" width="11" style="118" customWidth="1"/>
    <col min="4607" max="4607" width="12.7109375" style="118" customWidth="1"/>
    <col min="4608" max="4608" width="15.5703125" style="118" customWidth="1"/>
    <col min="4609" max="4609" width="16.140625" style="118" customWidth="1"/>
    <col min="4610" max="4610" width="11.85546875" style="118" customWidth="1"/>
    <col min="4611" max="4611" width="16.85546875" style="118" customWidth="1"/>
    <col min="4612" max="4614" width="0" style="118" hidden="1" customWidth="1"/>
    <col min="4615" max="4845" width="9.140625" style="118" customWidth="1"/>
    <col min="4846" max="4846" width="2.140625" style="118" customWidth="1"/>
    <col min="4847" max="4847" width="5.42578125" style="118" customWidth="1"/>
    <col min="4848" max="4849" width="18.140625" style="118" customWidth="1"/>
    <col min="4850" max="4850" width="12.140625" style="118" customWidth="1"/>
    <col min="4851" max="4851" width="12.7109375" style="118" customWidth="1"/>
    <col min="4852" max="4852" width="15.7109375" style="118" customWidth="1"/>
    <col min="4853" max="4853" width="12.140625" style="118" customWidth="1"/>
    <col min="4854" max="4854" width="12.7109375" style="118" customWidth="1"/>
    <col min="4855" max="4856" width="15.7109375" style="118" customWidth="1"/>
    <col min="4857" max="4857" width="12.140625" style="118" customWidth="1"/>
    <col min="4858" max="4858" width="12.7109375" style="118"/>
    <col min="4859" max="4859" width="2.140625" style="118" customWidth="1"/>
    <col min="4860" max="4860" width="4.28515625" style="118" customWidth="1"/>
    <col min="4861" max="4861" width="11.5703125" style="118" customWidth="1"/>
    <col min="4862" max="4862" width="11" style="118" customWidth="1"/>
    <col min="4863" max="4863" width="12.7109375" style="118" customWidth="1"/>
    <col min="4864" max="4864" width="15.5703125" style="118" customWidth="1"/>
    <col min="4865" max="4865" width="16.140625" style="118" customWidth="1"/>
    <col min="4866" max="4866" width="11.85546875" style="118" customWidth="1"/>
    <col min="4867" max="4867" width="16.85546875" style="118" customWidth="1"/>
    <col min="4868" max="4870" width="0" style="118" hidden="1" customWidth="1"/>
    <col min="4871" max="5101" width="9.140625" style="118" customWidth="1"/>
    <col min="5102" max="5102" width="2.140625" style="118" customWidth="1"/>
    <col min="5103" max="5103" width="5.42578125" style="118" customWidth="1"/>
    <col min="5104" max="5105" width="18.140625" style="118" customWidth="1"/>
    <col min="5106" max="5106" width="12.140625" style="118" customWidth="1"/>
    <col min="5107" max="5107" width="12.7109375" style="118" customWidth="1"/>
    <col min="5108" max="5108" width="15.7109375" style="118" customWidth="1"/>
    <col min="5109" max="5109" width="12.140625" style="118" customWidth="1"/>
    <col min="5110" max="5110" width="12.7109375" style="118" customWidth="1"/>
    <col min="5111" max="5112" width="15.7109375" style="118" customWidth="1"/>
    <col min="5113" max="5113" width="12.140625" style="118" customWidth="1"/>
    <col min="5114" max="5114" width="12.7109375" style="118"/>
    <col min="5115" max="5115" width="2.140625" style="118" customWidth="1"/>
    <col min="5116" max="5116" width="4.28515625" style="118" customWidth="1"/>
    <col min="5117" max="5117" width="11.5703125" style="118" customWidth="1"/>
    <col min="5118" max="5118" width="11" style="118" customWidth="1"/>
    <col min="5119" max="5119" width="12.7109375" style="118" customWidth="1"/>
    <col min="5120" max="5120" width="15.5703125" style="118" customWidth="1"/>
    <col min="5121" max="5121" width="16.140625" style="118" customWidth="1"/>
    <col min="5122" max="5122" width="11.85546875" style="118" customWidth="1"/>
    <col min="5123" max="5123" width="16.85546875" style="118" customWidth="1"/>
    <col min="5124" max="5126" width="0" style="118" hidden="1" customWidth="1"/>
    <col min="5127" max="5357" width="9.140625" style="118" customWidth="1"/>
    <col min="5358" max="5358" width="2.140625" style="118" customWidth="1"/>
    <col min="5359" max="5359" width="5.42578125" style="118" customWidth="1"/>
    <col min="5360" max="5361" width="18.140625" style="118" customWidth="1"/>
    <col min="5362" max="5362" width="12.140625" style="118" customWidth="1"/>
    <col min="5363" max="5363" width="12.7109375" style="118" customWidth="1"/>
    <col min="5364" max="5364" width="15.7109375" style="118" customWidth="1"/>
    <col min="5365" max="5365" width="12.140625" style="118" customWidth="1"/>
    <col min="5366" max="5366" width="12.7109375" style="118" customWidth="1"/>
    <col min="5367" max="5368" width="15.7109375" style="118" customWidth="1"/>
    <col min="5369" max="5369" width="12.140625" style="118" customWidth="1"/>
    <col min="5370" max="5370" width="12.7109375" style="118"/>
    <col min="5371" max="5371" width="2.140625" style="118" customWidth="1"/>
    <col min="5372" max="5372" width="4.28515625" style="118" customWidth="1"/>
    <col min="5373" max="5373" width="11.5703125" style="118" customWidth="1"/>
    <col min="5374" max="5374" width="11" style="118" customWidth="1"/>
    <col min="5375" max="5375" width="12.7109375" style="118" customWidth="1"/>
    <col min="5376" max="5376" width="15.5703125" style="118" customWidth="1"/>
    <col min="5377" max="5377" width="16.140625" style="118" customWidth="1"/>
    <col min="5378" max="5378" width="11.85546875" style="118" customWidth="1"/>
    <col min="5379" max="5379" width="16.85546875" style="118" customWidth="1"/>
    <col min="5380" max="5382" width="0" style="118" hidden="1" customWidth="1"/>
    <col min="5383" max="5613" width="9.140625" style="118" customWidth="1"/>
    <col min="5614" max="5614" width="2.140625" style="118" customWidth="1"/>
    <col min="5615" max="5615" width="5.42578125" style="118" customWidth="1"/>
    <col min="5616" max="5617" width="18.140625" style="118" customWidth="1"/>
    <col min="5618" max="5618" width="12.140625" style="118" customWidth="1"/>
    <col min="5619" max="5619" width="12.7109375" style="118" customWidth="1"/>
    <col min="5620" max="5620" width="15.7109375" style="118" customWidth="1"/>
    <col min="5621" max="5621" width="12.140625" style="118" customWidth="1"/>
    <col min="5622" max="5622" width="12.7109375" style="118" customWidth="1"/>
    <col min="5623" max="5624" width="15.7109375" style="118" customWidth="1"/>
    <col min="5625" max="5625" width="12.140625" style="118" customWidth="1"/>
    <col min="5626" max="5626" width="12.7109375" style="118"/>
    <col min="5627" max="5627" width="2.140625" style="118" customWidth="1"/>
    <col min="5628" max="5628" width="4.28515625" style="118" customWidth="1"/>
    <col min="5629" max="5629" width="11.5703125" style="118" customWidth="1"/>
    <col min="5630" max="5630" width="11" style="118" customWidth="1"/>
    <col min="5631" max="5631" width="12.7109375" style="118" customWidth="1"/>
    <col min="5632" max="5632" width="15.5703125" style="118" customWidth="1"/>
    <col min="5633" max="5633" width="16.140625" style="118" customWidth="1"/>
    <col min="5634" max="5634" width="11.85546875" style="118" customWidth="1"/>
    <col min="5635" max="5635" width="16.85546875" style="118" customWidth="1"/>
    <col min="5636" max="5638" width="0" style="118" hidden="1" customWidth="1"/>
    <col min="5639" max="5869" width="9.140625" style="118" customWidth="1"/>
    <col min="5870" max="5870" width="2.140625" style="118" customWidth="1"/>
    <col min="5871" max="5871" width="5.42578125" style="118" customWidth="1"/>
    <col min="5872" max="5873" width="18.140625" style="118" customWidth="1"/>
    <col min="5874" max="5874" width="12.140625" style="118" customWidth="1"/>
    <col min="5875" max="5875" width="12.7109375" style="118" customWidth="1"/>
    <col min="5876" max="5876" width="15.7109375" style="118" customWidth="1"/>
    <col min="5877" max="5877" width="12.140625" style="118" customWidth="1"/>
    <col min="5878" max="5878" width="12.7109375" style="118" customWidth="1"/>
    <col min="5879" max="5880" width="15.7109375" style="118" customWidth="1"/>
    <col min="5881" max="5881" width="12.140625" style="118" customWidth="1"/>
    <col min="5882" max="5882" width="12.7109375" style="118"/>
    <col min="5883" max="5883" width="2.140625" style="118" customWidth="1"/>
    <col min="5884" max="5884" width="4.28515625" style="118" customWidth="1"/>
    <col min="5885" max="5885" width="11.5703125" style="118" customWidth="1"/>
    <col min="5886" max="5886" width="11" style="118" customWidth="1"/>
    <col min="5887" max="5887" width="12.7109375" style="118" customWidth="1"/>
    <col min="5888" max="5888" width="15.5703125" style="118" customWidth="1"/>
    <col min="5889" max="5889" width="16.140625" style="118" customWidth="1"/>
    <col min="5890" max="5890" width="11.85546875" style="118" customWidth="1"/>
    <col min="5891" max="5891" width="16.85546875" style="118" customWidth="1"/>
    <col min="5892" max="5894" width="0" style="118" hidden="1" customWidth="1"/>
    <col min="5895" max="6125" width="9.140625" style="118" customWidth="1"/>
    <col min="6126" max="6126" width="2.140625" style="118" customWidth="1"/>
    <col min="6127" max="6127" width="5.42578125" style="118" customWidth="1"/>
    <col min="6128" max="6129" width="18.140625" style="118" customWidth="1"/>
    <col min="6130" max="6130" width="12.140625" style="118" customWidth="1"/>
    <col min="6131" max="6131" width="12.7109375" style="118" customWidth="1"/>
    <col min="6132" max="6132" width="15.7109375" style="118" customWidth="1"/>
    <col min="6133" max="6133" width="12.140625" style="118" customWidth="1"/>
    <col min="6134" max="6134" width="12.7109375" style="118" customWidth="1"/>
    <col min="6135" max="6136" width="15.7109375" style="118" customWidth="1"/>
    <col min="6137" max="6137" width="12.140625" style="118" customWidth="1"/>
    <col min="6138" max="6138" width="12.7109375" style="118"/>
    <col min="6139" max="6139" width="2.140625" style="118" customWidth="1"/>
    <col min="6140" max="6140" width="4.28515625" style="118" customWidth="1"/>
    <col min="6141" max="6141" width="11.5703125" style="118" customWidth="1"/>
    <col min="6142" max="6142" width="11" style="118" customWidth="1"/>
    <col min="6143" max="6143" width="12.7109375" style="118" customWidth="1"/>
    <col min="6144" max="6144" width="15.5703125" style="118" customWidth="1"/>
    <col min="6145" max="6145" width="16.140625" style="118" customWidth="1"/>
    <col min="6146" max="6146" width="11.85546875" style="118" customWidth="1"/>
    <col min="6147" max="6147" width="16.85546875" style="118" customWidth="1"/>
    <col min="6148" max="6150" width="0" style="118" hidden="1" customWidth="1"/>
    <col min="6151" max="6381" width="9.140625" style="118" customWidth="1"/>
    <col min="6382" max="6382" width="2.140625" style="118" customWidth="1"/>
    <col min="6383" max="6383" width="5.42578125" style="118" customWidth="1"/>
    <col min="6384" max="6385" width="18.140625" style="118" customWidth="1"/>
    <col min="6386" max="6386" width="12.140625" style="118" customWidth="1"/>
    <col min="6387" max="6387" width="12.7109375" style="118" customWidth="1"/>
    <col min="6388" max="6388" width="15.7109375" style="118" customWidth="1"/>
    <col min="6389" max="6389" width="12.140625" style="118" customWidth="1"/>
    <col min="6390" max="6390" width="12.7109375" style="118" customWidth="1"/>
    <col min="6391" max="6392" width="15.7109375" style="118" customWidth="1"/>
    <col min="6393" max="6393" width="12.140625" style="118" customWidth="1"/>
    <col min="6394" max="6394" width="12.7109375" style="118"/>
    <col min="6395" max="6395" width="2.140625" style="118" customWidth="1"/>
    <col min="6396" max="6396" width="4.28515625" style="118" customWidth="1"/>
    <col min="6397" max="6397" width="11.5703125" style="118" customWidth="1"/>
    <col min="6398" max="6398" width="11" style="118" customWidth="1"/>
    <col min="6399" max="6399" width="12.7109375" style="118" customWidth="1"/>
    <col min="6400" max="6400" width="15.5703125" style="118" customWidth="1"/>
    <col min="6401" max="6401" width="16.140625" style="118" customWidth="1"/>
    <col min="6402" max="6402" width="11.85546875" style="118" customWidth="1"/>
    <col min="6403" max="6403" width="16.85546875" style="118" customWidth="1"/>
    <col min="6404" max="6406" width="0" style="118" hidden="1" customWidth="1"/>
    <col min="6407" max="6637" width="9.140625" style="118" customWidth="1"/>
    <col min="6638" max="6638" width="2.140625" style="118" customWidth="1"/>
    <col min="6639" max="6639" width="5.42578125" style="118" customWidth="1"/>
    <col min="6640" max="6641" width="18.140625" style="118" customWidth="1"/>
    <col min="6642" max="6642" width="12.140625" style="118" customWidth="1"/>
    <col min="6643" max="6643" width="12.7109375" style="118" customWidth="1"/>
    <col min="6644" max="6644" width="15.7109375" style="118" customWidth="1"/>
    <col min="6645" max="6645" width="12.140625" style="118" customWidth="1"/>
    <col min="6646" max="6646" width="12.7109375" style="118" customWidth="1"/>
    <col min="6647" max="6648" width="15.7109375" style="118" customWidth="1"/>
    <col min="6649" max="6649" width="12.140625" style="118" customWidth="1"/>
    <col min="6650" max="6650" width="12.7109375" style="118"/>
    <col min="6651" max="6651" width="2.140625" style="118" customWidth="1"/>
    <col min="6652" max="6652" width="4.28515625" style="118" customWidth="1"/>
    <col min="6653" max="6653" width="11.5703125" style="118" customWidth="1"/>
    <col min="6654" max="6654" width="11" style="118" customWidth="1"/>
    <col min="6655" max="6655" width="12.7109375" style="118" customWidth="1"/>
    <col min="6656" max="6656" width="15.5703125" style="118" customWidth="1"/>
    <col min="6657" max="6657" width="16.140625" style="118" customWidth="1"/>
    <col min="6658" max="6658" width="11.85546875" style="118" customWidth="1"/>
    <col min="6659" max="6659" width="16.85546875" style="118" customWidth="1"/>
    <col min="6660" max="6662" width="0" style="118" hidden="1" customWidth="1"/>
    <col min="6663" max="6893" width="9.140625" style="118" customWidth="1"/>
    <col min="6894" max="6894" width="2.140625" style="118" customWidth="1"/>
    <col min="6895" max="6895" width="5.42578125" style="118" customWidth="1"/>
    <col min="6896" max="6897" width="18.140625" style="118" customWidth="1"/>
    <col min="6898" max="6898" width="12.140625" style="118" customWidth="1"/>
    <col min="6899" max="6899" width="12.7109375" style="118" customWidth="1"/>
    <col min="6900" max="6900" width="15.7109375" style="118" customWidth="1"/>
    <col min="6901" max="6901" width="12.140625" style="118" customWidth="1"/>
    <col min="6902" max="6902" width="12.7109375" style="118" customWidth="1"/>
    <col min="6903" max="6904" width="15.7109375" style="118" customWidth="1"/>
    <col min="6905" max="6905" width="12.140625" style="118" customWidth="1"/>
    <col min="6906" max="6906" width="12.7109375" style="118"/>
    <col min="6907" max="6907" width="2.140625" style="118" customWidth="1"/>
    <col min="6908" max="6908" width="4.28515625" style="118" customWidth="1"/>
    <col min="6909" max="6909" width="11.5703125" style="118" customWidth="1"/>
    <col min="6910" max="6910" width="11" style="118" customWidth="1"/>
    <col min="6911" max="6911" width="12.7109375" style="118" customWidth="1"/>
    <col min="6912" max="6912" width="15.5703125" style="118" customWidth="1"/>
    <col min="6913" max="6913" width="16.140625" style="118" customWidth="1"/>
    <col min="6914" max="6914" width="11.85546875" style="118" customWidth="1"/>
    <col min="6915" max="6915" width="16.85546875" style="118" customWidth="1"/>
    <col min="6916" max="6918" width="0" style="118" hidden="1" customWidth="1"/>
    <col min="6919" max="7149" width="9.140625" style="118" customWidth="1"/>
    <col min="7150" max="7150" width="2.140625" style="118" customWidth="1"/>
    <col min="7151" max="7151" width="5.42578125" style="118" customWidth="1"/>
    <col min="7152" max="7153" width="18.140625" style="118" customWidth="1"/>
    <col min="7154" max="7154" width="12.140625" style="118" customWidth="1"/>
    <col min="7155" max="7155" width="12.7109375" style="118" customWidth="1"/>
    <col min="7156" max="7156" width="15.7109375" style="118" customWidth="1"/>
    <col min="7157" max="7157" width="12.140625" style="118" customWidth="1"/>
    <col min="7158" max="7158" width="12.7109375" style="118" customWidth="1"/>
    <col min="7159" max="7160" width="15.7109375" style="118" customWidth="1"/>
    <col min="7161" max="7161" width="12.140625" style="118" customWidth="1"/>
    <col min="7162" max="7162" width="12.7109375" style="118"/>
    <col min="7163" max="7163" width="2.140625" style="118" customWidth="1"/>
    <col min="7164" max="7164" width="4.28515625" style="118" customWidth="1"/>
    <col min="7165" max="7165" width="11.5703125" style="118" customWidth="1"/>
    <col min="7166" max="7166" width="11" style="118" customWidth="1"/>
    <col min="7167" max="7167" width="12.7109375" style="118" customWidth="1"/>
    <col min="7168" max="7168" width="15.5703125" style="118" customWidth="1"/>
    <col min="7169" max="7169" width="16.140625" style="118" customWidth="1"/>
    <col min="7170" max="7170" width="11.85546875" style="118" customWidth="1"/>
    <col min="7171" max="7171" width="16.85546875" style="118" customWidth="1"/>
    <col min="7172" max="7174" width="0" style="118" hidden="1" customWidth="1"/>
    <col min="7175" max="7405" width="9.140625" style="118" customWidth="1"/>
    <col min="7406" max="7406" width="2.140625" style="118" customWidth="1"/>
    <col min="7407" max="7407" width="5.42578125" style="118" customWidth="1"/>
    <col min="7408" max="7409" width="18.140625" style="118" customWidth="1"/>
    <col min="7410" max="7410" width="12.140625" style="118" customWidth="1"/>
    <col min="7411" max="7411" width="12.7109375" style="118" customWidth="1"/>
    <col min="7412" max="7412" width="15.7109375" style="118" customWidth="1"/>
    <col min="7413" max="7413" width="12.140625" style="118" customWidth="1"/>
    <col min="7414" max="7414" width="12.7109375" style="118" customWidth="1"/>
    <col min="7415" max="7416" width="15.7109375" style="118" customWidth="1"/>
    <col min="7417" max="7417" width="12.140625" style="118" customWidth="1"/>
    <col min="7418" max="7418" width="12.7109375" style="118"/>
    <col min="7419" max="7419" width="2.140625" style="118" customWidth="1"/>
    <col min="7420" max="7420" width="4.28515625" style="118" customWidth="1"/>
    <col min="7421" max="7421" width="11.5703125" style="118" customWidth="1"/>
    <col min="7422" max="7422" width="11" style="118" customWidth="1"/>
    <col min="7423" max="7423" width="12.7109375" style="118" customWidth="1"/>
    <col min="7424" max="7424" width="15.5703125" style="118" customWidth="1"/>
    <col min="7425" max="7425" width="16.140625" style="118" customWidth="1"/>
    <col min="7426" max="7426" width="11.85546875" style="118" customWidth="1"/>
    <col min="7427" max="7427" width="16.85546875" style="118" customWidth="1"/>
    <col min="7428" max="7430" width="0" style="118" hidden="1" customWidth="1"/>
    <col min="7431" max="7661" width="9.140625" style="118" customWidth="1"/>
    <col min="7662" max="7662" width="2.140625" style="118" customWidth="1"/>
    <col min="7663" max="7663" width="5.42578125" style="118" customWidth="1"/>
    <col min="7664" max="7665" width="18.140625" style="118" customWidth="1"/>
    <col min="7666" max="7666" width="12.140625" style="118" customWidth="1"/>
    <col min="7667" max="7667" width="12.7109375" style="118" customWidth="1"/>
    <col min="7668" max="7668" width="15.7109375" style="118" customWidth="1"/>
    <col min="7669" max="7669" width="12.140625" style="118" customWidth="1"/>
    <col min="7670" max="7670" width="12.7109375" style="118" customWidth="1"/>
    <col min="7671" max="7672" width="15.7109375" style="118" customWidth="1"/>
    <col min="7673" max="7673" width="12.140625" style="118" customWidth="1"/>
    <col min="7674" max="7674" width="12.7109375" style="118"/>
    <col min="7675" max="7675" width="2.140625" style="118" customWidth="1"/>
    <col min="7676" max="7676" width="4.28515625" style="118" customWidth="1"/>
    <col min="7677" max="7677" width="11.5703125" style="118" customWidth="1"/>
    <col min="7678" max="7678" width="11" style="118" customWidth="1"/>
    <col min="7679" max="7679" width="12.7109375" style="118" customWidth="1"/>
    <col min="7680" max="7680" width="15.5703125" style="118" customWidth="1"/>
    <col min="7681" max="7681" width="16.140625" style="118" customWidth="1"/>
    <col min="7682" max="7682" width="11.85546875" style="118" customWidth="1"/>
    <col min="7683" max="7683" width="16.85546875" style="118" customWidth="1"/>
    <col min="7684" max="7686" width="0" style="118" hidden="1" customWidth="1"/>
    <col min="7687" max="7917" width="9.140625" style="118" customWidth="1"/>
    <col min="7918" max="7918" width="2.140625" style="118" customWidth="1"/>
    <col min="7919" max="7919" width="5.42578125" style="118" customWidth="1"/>
    <col min="7920" max="7921" width="18.140625" style="118" customWidth="1"/>
    <col min="7922" max="7922" width="12.140625" style="118" customWidth="1"/>
    <col min="7923" max="7923" width="12.7109375" style="118" customWidth="1"/>
    <col min="7924" max="7924" width="15.7109375" style="118" customWidth="1"/>
    <col min="7925" max="7925" width="12.140625" style="118" customWidth="1"/>
    <col min="7926" max="7926" width="12.7109375" style="118" customWidth="1"/>
    <col min="7927" max="7928" width="15.7109375" style="118" customWidth="1"/>
    <col min="7929" max="7929" width="12.140625" style="118" customWidth="1"/>
    <col min="7930" max="7930" width="12.7109375" style="118"/>
    <col min="7931" max="7931" width="2.140625" style="118" customWidth="1"/>
    <col min="7932" max="7932" width="4.28515625" style="118" customWidth="1"/>
    <col min="7933" max="7933" width="11.5703125" style="118" customWidth="1"/>
    <col min="7934" max="7934" width="11" style="118" customWidth="1"/>
    <col min="7935" max="7935" width="12.7109375" style="118" customWidth="1"/>
    <col min="7936" max="7936" width="15.5703125" style="118" customWidth="1"/>
    <col min="7937" max="7937" width="16.140625" style="118" customWidth="1"/>
    <col min="7938" max="7938" width="11.85546875" style="118" customWidth="1"/>
    <col min="7939" max="7939" width="16.85546875" style="118" customWidth="1"/>
    <col min="7940" max="7942" width="0" style="118" hidden="1" customWidth="1"/>
    <col min="7943" max="8173" width="9.140625" style="118" customWidth="1"/>
    <col min="8174" max="8174" width="2.140625" style="118" customWidth="1"/>
    <col min="8175" max="8175" width="5.42578125" style="118" customWidth="1"/>
    <col min="8176" max="8177" width="18.140625" style="118" customWidth="1"/>
    <col min="8178" max="8178" width="12.140625" style="118" customWidth="1"/>
    <col min="8179" max="8179" width="12.7109375" style="118" customWidth="1"/>
    <col min="8180" max="8180" width="15.7109375" style="118" customWidth="1"/>
    <col min="8181" max="8181" width="12.140625" style="118" customWidth="1"/>
    <col min="8182" max="8182" width="12.7109375" style="118" customWidth="1"/>
    <col min="8183" max="8184" width="15.7109375" style="118" customWidth="1"/>
    <col min="8185" max="8185" width="12.140625" style="118" customWidth="1"/>
    <col min="8186" max="8186" width="12.7109375" style="118"/>
    <col min="8187" max="8187" width="2.140625" style="118" customWidth="1"/>
    <col min="8188" max="8188" width="4.28515625" style="118" customWidth="1"/>
    <col min="8189" max="8189" width="11.5703125" style="118" customWidth="1"/>
    <col min="8190" max="8190" width="11" style="118" customWidth="1"/>
    <col min="8191" max="8191" width="12.7109375" style="118" customWidth="1"/>
    <col min="8192" max="8192" width="15.5703125" style="118" customWidth="1"/>
    <col min="8193" max="8193" width="16.140625" style="118" customWidth="1"/>
    <col min="8194" max="8194" width="11.85546875" style="118" customWidth="1"/>
    <col min="8195" max="8195" width="16.85546875" style="118" customWidth="1"/>
    <col min="8196" max="8198" width="0" style="118" hidden="1" customWidth="1"/>
    <col min="8199" max="8429" width="9.140625" style="118" customWidth="1"/>
    <col min="8430" max="8430" width="2.140625" style="118" customWidth="1"/>
    <col min="8431" max="8431" width="5.42578125" style="118" customWidth="1"/>
    <col min="8432" max="8433" width="18.140625" style="118" customWidth="1"/>
    <col min="8434" max="8434" width="12.140625" style="118" customWidth="1"/>
    <col min="8435" max="8435" width="12.7109375" style="118" customWidth="1"/>
    <col min="8436" max="8436" width="15.7109375" style="118" customWidth="1"/>
    <col min="8437" max="8437" width="12.140625" style="118" customWidth="1"/>
    <col min="8438" max="8438" width="12.7109375" style="118" customWidth="1"/>
    <col min="8439" max="8440" width="15.7109375" style="118" customWidth="1"/>
    <col min="8441" max="8441" width="12.140625" style="118" customWidth="1"/>
    <col min="8442" max="8442" width="12.7109375" style="118"/>
    <col min="8443" max="8443" width="2.140625" style="118" customWidth="1"/>
    <col min="8444" max="8444" width="4.28515625" style="118" customWidth="1"/>
    <col min="8445" max="8445" width="11.5703125" style="118" customWidth="1"/>
    <col min="8446" max="8446" width="11" style="118" customWidth="1"/>
    <col min="8447" max="8447" width="12.7109375" style="118" customWidth="1"/>
    <col min="8448" max="8448" width="15.5703125" style="118" customWidth="1"/>
    <col min="8449" max="8449" width="16.140625" style="118" customWidth="1"/>
    <col min="8450" max="8450" width="11.85546875" style="118" customWidth="1"/>
    <col min="8451" max="8451" width="16.85546875" style="118" customWidth="1"/>
    <col min="8452" max="8454" width="0" style="118" hidden="1" customWidth="1"/>
    <col min="8455" max="8685" width="9.140625" style="118" customWidth="1"/>
    <col min="8686" max="8686" width="2.140625" style="118" customWidth="1"/>
    <col min="8687" max="8687" width="5.42578125" style="118" customWidth="1"/>
    <col min="8688" max="8689" width="18.140625" style="118" customWidth="1"/>
    <col min="8690" max="8690" width="12.140625" style="118" customWidth="1"/>
    <col min="8691" max="8691" width="12.7109375" style="118" customWidth="1"/>
    <col min="8692" max="8692" width="15.7109375" style="118" customWidth="1"/>
    <col min="8693" max="8693" width="12.140625" style="118" customWidth="1"/>
    <col min="8694" max="8694" width="12.7109375" style="118" customWidth="1"/>
    <col min="8695" max="8696" width="15.7109375" style="118" customWidth="1"/>
    <col min="8697" max="8697" width="12.140625" style="118" customWidth="1"/>
    <col min="8698" max="8698" width="12.7109375" style="118"/>
    <col min="8699" max="8699" width="2.140625" style="118" customWidth="1"/>
    <col min="8700" max="8700" width="4.28515625" style="118" customWidth="1"/>
    <col min="8701" max="8701" width="11.5703125" style="118" customWidth="1"/>
    <col min="8702" max="8702" width="11" style="118" customWidth="1"/>
    <col min="8703" max="8703" width="12.7109375" style="118" customWidth="1"/>
    <col min="8704" max="8704" width="15.5703125" style="118" customWidth="1"/>
    <col min="8705" max="8705" width="16.140625" style="118" customWidth="1"/>
    <col min="8706" max="8706" width="11.85546875" style="118" customWidth="1"/>
    <col min="8707" max="8707" width="16.85546875" style="118" customWidth="1"/>
    <col min="8708" max="8710" width="0" style="118" hidden="1" customWidth="1"/>
    <col min="8711" max="8941" width="9.140625" style="118" customWidth="1"/>
    <col min="8942" max="8942" width="2.140625" style="118" customWidth="1"/>
    <col min="8943" max="8943" width="5.42578125" style="118" customWidth="1"/>
    <col min="8944" max="8945" width="18.140625" style="118" customWidth="1"/>
    <col min="8946" max="8946" width="12.140625" style="118" customWidth="1"/>
    <col min="8947" max="8947" width="12.7109375" style="118" customWidth="1"/>
    <col min="8948" max="8948" width="15.7109375" style="118" customWidth="1"/>
    <col min="8949" max="8949" width="12.140625" style="118" customWidth="1"/>
    <col min="8950" max="8950" width="12.7109375" style="118" customWidth="1"/>
    <col min="8951" max="8952" width="15.7109375" style="118" customWidth="1"/>
    <col min="8953" max="8953" width="12.140625" style="118" customWidth="1"/>
    <col min="8954" max="8954" width="12.7109375" style="118"/>
    <col min="8955" max="8955" width="2.140625" style="118" customWidth="1"/>
    <col min="8956" max="8956" width="4.28515625" style="118" customWidth="1"/>
    <col min="8957" max="8957" width="11.5703125" style="118" customWidth="1"/>
    <col min="8958" max="8958" width="11" style="118" customWidth="1"/>
    <col min="8959" max="8959" width="12.7109375" style="118" customWidth="1"/>
    <col min="8960" max="8960" width="15.5703125" style="118" customWidth="1"/>
    <col min="8961" max="8961" width="16.140625" style="118" customWidth="1"/>
    <col min="8962" max="8962" width="11.85546875" style="118" customWidth="1"/>
    <col min="8963" max="8963" width="16.85546875" style="118" customWidth="1"/>
    <col min="8964" max="8966" width="0" style="118" hidden="1" customWidth="1"/>
    <col min="8967" max="9197" width="9.140625" style="118" customWidth="1"/>
    <col min="9198" max="9198" width="2.140625" style="118" customWidth="1"/>
    <col min="9199" max="9199" width="5.42578125" style="118" customWidth="1"/>
    <col min="9200" max="9201" width="18.140625" style="118" customWidth="1"/>
    <col min="9202" max="9202" width="12.140625" style="118" customWidth="1"/>
    <col min="9203" max="9203" width="12.7109375" style="118" customWidth="1"/>
    <col min="9204" max="9204" width="15.7109375" style="118" customWidth="1"/>
    <col min="9205" max="9205" width="12.140625" style="118" customWidth="1"/>
    <col min="9206" max="9206" width="12.7109375" style="118" customWidth="1"/>
    <col min="9207" max="9208" width="15.7109375" style="118" customWidth="1"/>
    <col min="9209" max="9209" width="12.140625" style="118" customWidth="1"/>
    <col min="9210" max="9210" width="12.7109375" style="118"/>
    <col min="9211" max="9211" width="2.140625" style="118" customWidth="1"/>
    <col min="9212" max="9212" width="4.28515625" style="118" customWidth="1"/>
    <col min="9213" max="9213" width="11.5703125" style="118" customWidth="1"/>
    <col min="9214" max="9214" width="11" style="118" customWidth="1"/>
    <col min="9215" max="9215" width="12.7109375" style="118" customWidth="1"/>
    <col min="9216" max="9216" width="15.5703125" style="118" customWidth="1"/>
    <col min="9217" max="9217" width="16.140625" style="118" customWidth="1"/>
    <col min="9218" max="9218" width="11.85546875" style="118" customWidth="1"/>
    <col min="9219" max="9219" width="16.85546875" style="118" customWidth="1"/>
    <col min="9220" max="9222" width="0" style="118" hidden="1" customWidth="1"/>
    <col min="9223" max="9453" width="9.140625" style="118" customWidth="1"/>
    <col min="9454" max="9454" width="2.140625" style="118" customWidth="1"/>
    <col min="9455" max="9455" width="5.42578125" style="118" customWidth="1"/>
    <col min="9456" max="9457" width="18.140625" style="118" customWidth="1"/>
    <col min="9458" max="9458" width="12.140625" style="118" customWidth="1"/>
    <col min="9459" max="9459" width="12.7109375" style="118" customWidth="1"/>
    <col min="9460" max="9460" width="15.7109375" style="118" customWidth="1"/>
    <col min="9461" max="9461" width="12.140625" style="118" customWidth="1"/>
    <col min="9462" max="9462" width="12.7109375" style="118" customWidth="1"/>
    <col min="9463" max="9464" width="15.7109375" style="118" customWidth="1"/>
    <col min="9465" max="9465" width="12.140625" style="118" customWidth="1"/>
    <col min="9466" max="9466" width="12.7109375" style="118"/>
    <col min="9467" max="9467" width="2.140625" style="118" customWidth="1"/>
    <col min="9468" max="9468" width="4.28515625" style="118" customWidth="1"/>
    <col min="9469" max="9469" width="11.5703125" style="118" customWidth="1"/>
    <col min="9470" max="9470" width="11" style="118" customWidth="1"/>
    <col min="9471" max="9471" width="12.7109375" style="118" customWidth="1"/>
    <col min="9472" max="9472" width="15.5703125" style="118" customWidth="1"/>
    <col min="9473" max="9473" width="16.140625" style="118" customWidth="1"/>
    <col min="9474" max="9474" width="11.85546875" style="118" customWidth="1"/>
    <col min="9475" max="9475" width="16.85546875" style="118" customWidth="1"/>
    <col min="9476" max="9478" width="0" style="118" hidden="1" customWidth="1"/>
    <col min="9479" max="9709" width="9.140625" style="118" customWidth="1"/>
    <col min="9710" max="9710" width="2.140625" style="118" customWidth="1"/>
    <col min="9711" max="9711" width="5.42578125" style="118" customWidth="1"/>
    <col min="9712" max="9713" width="18.140625" style="118" customWidth="1"/>
    <col min="9714" max="9714" width="12.140625" style="118" customWidth="1"/>
    <col min="9715" max="9715" width="12.7109375" style="118" customWidth="1"/>
    <col min="9716" max="9716" width="15.7109375" style="118" customWidth="1"/>
    <col min="9717" max="9717" width="12.140625" style="118" customWidth="1"/>
    <col min="9718" max="9718" width="12.7109375" style="118" customWidth="1"/>
    <col min="9719" max="9720" width="15.7109375" style="118" customWidth="1"/>
    <col min="9721" max="9721" width="12.140625" style="118" customWidth="1"/>
    <col min="9722" max="9722" width="12.7109375" style="118"/>
    <col min="9723" max="9723" width="2.140625" style="118" customWidth="1"/>
    <col min="9724" max="9724" width="4.28515625" style="118" customWidth="1"/>
    <col min="9725" max="9725" width="11.5703125" style="118" customWidth="1"/>
    <col min="9726" max="9726" width="11" style="118" customWidth="1"/>
    <col min="9727" max="9727" width="12.7109375" style="118" customWidth="1"/>
    <col min="9728" max="9728" width="15.5703125" style="118" customWidth="1"/>
    <col min="9729" max="9729" width="16.140625" style="118" customWidth="1"/>
    <col min="9730" max="9730" width="11.85546875" style="118" customWidth="1"/>
    <col min="9731" max="9731" width="16.85546875" style="118" customWidth="1"/>
    <col min="9732" max="9734" width="0" style="118" hidden="1" customWidth="1"/>
    <col min="9735" max="9965" width="9.140625" style="118" customWidth="1"/>
    <col min="9966" max="9966" width="2.140625" style="118" customWidth="1"/>
    <col min="9967" max="9967" width="5.42578125" style="118" customWidth="1"/>
    <col min="9968" max="9969" width="18.140625" style="118" customWidth="1"/>
    <col min="9970" max="9970" width="12.140625" style="118" customWidth="1"/>
    <col min="9971" max="9971" width="12.7109375" style="118" customWidth="1"/>
    <col min="9972" max="9972" width="15.7109375" style="118" customWidth="1"/>
    <col min="9973" max="9973" width="12.140625" style="118" customWidth="1"/>
    <col min="9974" max="9974" width="12.7109375" style="118" customWidth="1"/>
    <col min="9975" max="9976" width="15.7109375" style="118" customWidth="1"/>
    <col min="9977" max="9977" width="12.140625" style="118" customWidth="1"/>
    <col min="9978" max="9978" width="12.7109375" style="118"/>
    <col min="9979" max="9979" width="2.140625" style="118" customWidth="1"/>
    <col min="9980" max="9980" width="4.28515625" style="118" customWidth="1"/>
    <col min="9981" max="9981" width="11.5703125" style="118" customWidth="1"/>
    <col min="9982" max="9982" width="11" style="118" customWidth="1"/>
    <col min="9983" max="9983" width="12.7109375" style="118" customWidth="1"/>
    <col min="9984" max="9984" width="15.5703125" style="118" customWidth="1"/>
    <col min="9985" max="9985" width="16.140625" style="118" customWidth="1"/>
    <col min="9986" max="9986" width="11.85546875" style="118" customWidth="1"/>
    <col min="9987" max="9987" width="16.85546875" style="118" customWidth="1"/>
    <col min="9988" max="9990" width="0" style="118" hidden="1" customWidth="1"/>
    <col min="9991" max="10221" width="9.140625" style="118" customWidth="1"/>
    <col min="10222" max="10222" width="2.140625" style="118" customWidth="1"/>
    <col min="10223" max="10223" width="5.42578125" style="118" customWidth="1"/>
    <col min="10224" max="10225" width="18.140625" style="118" customWidth="1"/>
    <col min="10226" max="10226" width="12.140625" style="118" customWidth="1"/>
    <col min="10227" max="10227" width="12.7109375" style="118" customWidth="1"/>
    <col min="10228" max="10228" width="15.7109375" style="118" customWidth="1"/>
    <col min="10229" max="10229" width="12.140625" style="118" customWidth="1"/>
    <col min="10230" max="10230" width="12.7109375" style="118" customWidth="1"/>
    <col min="10231" max="10232" width="15.7109375" style="118" customWidth="1"/>
    <col min="10233" max="10233" width="12.140625" style="118" customWidth="1"/>
    <col min="10234" max="10234" width="12.7109375" style="118"/>
    <col min="10235" max="10235" width="2.140625" style="118" customWidth="1"/>
    <col min="10236" max="10236" width="4.28515625" style="118" customWidth="1"/>
    <col min="10237" max="10237" width="11.5703125" style="118" customWidth="1"/>
    <col min="10238" max="10238" width="11" style="118" customWidth="1"/>
    <col min="10239" max="10239" width="12.7109375" style="118" customWidth="1"/>
    <col min="10240" max="10240" width="15.5703125" style="118" customWidth="1"/>
    <col min="10241" max="10241" width="16.140625" style="118" customWidth="1"/>
    <col min="10242" max="10242" width="11.85546875" style="118" customWidth="1"/>
    <col min="10243" max="10243" width="16.85546875" style="118" customWidth="1"/>
    <col min="10244" max="10246" width="0" style="118" hidden="1" customWidth="1"/>
    <col min="10247" max="10477" width="9.140625" style="118" customWidth="1"/>
    <col min="10478" max="10478" width="2.140625" style="118" customWidth="1"/>
    <col min="10479" max="10479" width="5.42578125" style="118" customWidth="1"/>
    <col min="10480" max="10481" width="18.140625" style="118" customWidth="1"/>
    <col min="10482" max="10482" width="12.140625" style="118" customWidth="1"/>
    <col min="10483" max="10483" width="12.7109375" style="118" customWidth="1"/>
    <col min="10484" max="10484" width="15.7109375" style="118" customWidth="1"/>
    <col min="10485" max="10485" width="12.140625" style="118" customWidth="1"/>
    <col min="10486" max="10486" width="12.7109375" style="118" customWidth="1"/>
    <col min="10487" max="10488" width="15.7109375" style="118" customWidth="1"/>
    <col min="10489" max="10489" width="12.140625" style="118" customWidth="1"/>
    <col min="10490" max="10490" width="12.7109375" style="118"/>
    <col min="10491" max="10491" width="2.140625" style="118" customWidth="1"/>
    <col min="10492" max="10492" width="4.28515625" style="118" customWidth="1"/>
    <col min="10493" max="10493" width="11.5703125" style="118" customWidth="1"/>
    <col min="10494" max="10494" width="11" style="118" customWidth="1"/>
    <col min="10495" max="10495" width="12.7109375" style="118" customWidth="1"/>
    <col min="10496" max="10496" width="15.5703125" style="118" customWidth="1"/>
    <col min="10497" max="10497" width="16.140625" style="118" customWidth="1"/>
    <col min="10498" max="10498" width="11.85546875" style="118" customWidth="1"/>
    <col min="10499" max="10499" width="16.85546875" style="118" customWidth="1"/>
    <col min="10500" max="10502" width="0" style="118" hidden="1" customWidth="1"/>
    <col min="10503" max="10733" width="9.140625" style="118" customWidth="1"/>
    <col min="10734" max="10734" width="2.140625" style="118" customWidth="1"/>
    <col min="10735" max="10735" width="5.42578125" style="118" customWidth="1"/>
    <col min="10736" max="10737" width="18.140625" style="118" customWidth="1"/>
    <col min="10738" max="10738" width="12.140625" style="118" customWidth="1"/>
    <col min="10739" max="10739" width="12.7109375" style="118" customWidth="1"/>
    <col min="10740" max="10740" width="15.7109375" style="118" customWidth="1"/>
    <col min="10741" max="10741" width="12.140625" style="118" customWidth="1"/>
    <col min="10742" max="10742" width="12.7109375" style="118" customWidth="1"/>
    <col min="10743" max="10744" width="15.7109375" style="118" customWidth="1"/>
    <col min="10745" max="10745" width="12.140625" style="118" customWidth="1"/>
    <col min="10746" max="10746" width="12.7109375" style="118"/>
    <col min="10747" max="10747" width="2.140625" style="118" customWidth="1"/>
    <col min="10748" max="10748" width="4.28515625" style="118" customWidth="1"/>
    <col min="10749" max="10749" width="11.5703125" style="118" customWidth="1"/>
    <col min="10750" max="10750" width="11" style="118" customWidth="1"/>
    <col min="10751" max="10751" width="12.7109375" style="118" customWidth="1"/>
    <col min="10752" max="10752" width="15.5703125" style="118" customWidth="1"/>
    <col min="10753" max="10753" width="16.140625" style="118" customWidth="1"/>
    <col min="10754" max="10754" width="11.85546875" style="118" customWidth="1"/>
    <col min="10755" max="10755" width="16.85546875" style="118" customWidth="1"/>
    <col min="10756" max="10758" width="0" style="118" hidden="1" customWidth="1"/>
    <col min="10759" max="10989" width="9.140625" style="118" customWidth="1"/>
    <col min="10990" max="10990" width="2.140625" style="118" customWidth="1"/>
    <col min="10991" max="10991" width="5.42578125" style="118" customWidth="1"/>
    <col min="10992" max="10993" width="18.140625" style="118" customWidth="1"/>
    <col min="10994" max="10994" width="12.140625" style="118" customWidth="1"/>
    <col min="10995" max="10995" width="12.7109375" style="118" customWidth="1"/>
    <col min="10996" max="10996" width="15.7109375" style="118" customWidth="1"/>
    <col min="10997" max="10997" width="12.140625" style="118" customWidth="1"/>
    <col min="10998" max="10998" width="12.7109375" style="118" customWidth="1"/>
    <col min="10999" max="11000" width="15.7109375" style="118" customWidth="1"/>
    <col min="11001" max="11001" width="12.140625" style="118" customWidth="1"/>
    <col min="11002" max="11002" width="12.7109375" style="118"/>
    <col min="11003" max="11003" width="2.140625" style="118" customWidth="1"/>
    <col min="11004" max="11004" width="4.28515625" style="118" customWidth="1"/>
    <col min="11005" max="11005" width="11.5703125" style="118" customWidth="1"/>
    <col min="11006" max="11006" width="11" style="118" customWidth="1"/>
    <col min="11007" max="11007" width="12.7109375" style="118" customWidth="1"/>
    <col min="11008" max="11008" width="15.5703125" style="118" customWidth="1"/>
    <col min="11009" max="11009" width="16.140625" style="118" customWidth="1"/>
    <col min="11010" max="11010" width="11.85546875" style="118" customWidth="1"/>
    <col min="11011" max="11011" width="16.85546875" style="118" customWidth="1"/>
    <col min="11012" max="11014" width="0" style="118" hidden="1" customWidth="1"/>
    <col min="11015" max="11245" width="9.140625" style="118" customWidth="1"/>
    <col min="11246" max="11246" width="2.140625" style="118" customWidth="1"/>
    <col min="11247" max="11247" width="5.42578125" style="118" customWidth="1"/>
    <col min="11248" max="11249" width="18.140625" style="118" customWidth="1"/>
    <col min="11250" max="11250" width="12.140625" style="118" customWidth="1"/>
    <col min="11251" max="11251" width="12.7109375" style="118" customWidth="1"/>
    <col min="11252" max="11252" width="15.7109375" style="118" customWidth="1"/>
    <col min="11253" max="11253" width="12.140625" style="118" customWidth="1"/>
    <col min="11254" max="11254" width="12.7109375" style="118" customWidth="1"/>
    <col min="11255" max="11256" width="15.7109375" style="118" customWidth="1"/>
    <col min="11257" max="11257" width="12.140625" style="118" customWidth="1"/>
    <col min="11258" max="11258" width="12.7109375" style="118"/>
    <col min="11259" max="11259" width="2.140625" style="118" customWidth="1"/>
    <col min="11260" max="11260" width="4.28515625" style="118" customWidth="1"/>
    <col min="11261" max="11261" width="11.5703125" style="118" customWidth="1"/>
    <col min="11262" max="11262" width="11" style="118" customWidth="1"/>
    <col min="11263" max="11263" width="12.7109375" style="118" customWidth="1"/>
    <col min="11264" max="11264" width="15.5703125" style="118" customWidth="1"/>
    <col min="11265" max="11265" width="16.140625" style="118" customWidth="1"/>
    <col min="11266" max="11266" width="11.85546875" style="118" customWidth="1"/>
    <col min="11267" max="11267" width="16.85546875" style="118" customWidth="1"/>
    <col min="11268" max="11270" width="0" style="118" hidden="1" customWidth="1"/>
    <col min="11271" max="11501" width="9.140625" style="118" customWidth="1"/>
    <col min="11502" max="11502" width="2.140625" style="118" customWidth="1"/>
    <col min="11503" max="11503" width="5.42578125" style="118" customWidth="1"/>
    <col min="11504" max="11505" width="18.140625" style="118" customWidth="1"/>
    <col min="11506" max="11506" width="12.140625" style="118" customWidth="1"/>
    <col min="11507" max="11507" width="12.7109375" style="118" customWidth="1"/>
    <col min="11508" max="11508" width="15.7109375" style="118" customWidth="1"/>
    <col min="11509" max="11509" width="12.140625" style="118" customWidth="1"/>
    <col min="11510" max="11510" width="12.7109375" style="118" customWidth="1"/>
    <col min="11511" max="11512" width="15.7109375" style="118" customWidth="1"/>
    <col min="11513" max="11513" width="12.140625" style="118" customWidth="1"/>
    <col min="11514" max="11514" width="12.7109375" style="118"/>
    <col min="11515" max="11515" width="2.140625" style="118" customWidth="1"/>
    <col min="11516" max="11516" width="4.28515625" style="118" customWidth="1"/>
    <col min="11517" max="11517" width="11.5703125" style="118" customWidth="1"/>
    <col min="11518" max="11518" width="11" style="118" customWidth="1"/>
    <col min="11519" max="11519" width="12.7109375" style="118" customWidth="1"/>
    <col min="11520" max="11520" width="15.5703125" style="118" customWidth="1"/>
    <col min="11521" max="11521" width="16.140625" style="118" customWidth="1"/>
    <col min="11522" max="11522" width="11.85546875" style="118" customWidth="1"/>
    <col min="11523" max="11523" width="16.85546875" style="118" customWidth="1"/>
    <col min="11524" max="11526" width="0" style="118" hidden="1" customWidth="1"/>
    <col min="11527" max="11757" width="9.140625" style="118" customWidth="1"/>
    <col min="11758" max="11758" width="2.140625" style="118" customWidth="1"/>
    <col min="11759" max="11759" width="5.42578125" style="118" customWidth="1"/>
    <col min="11760" max="11761" width="18.140625" style="118" customWidth="1"/>
    <col min="11762" max="11762" width="12.140625" style="118" customWidth="1"/>
    <col min="11763" max="11763" width="12.7109375" style="118" customWidth="1"/>
    <col min="11764" max="11764" width="15.7109375" style="118" customWidth="1"/>
    <col min="11765" max="11765" width="12.140625" style="118" customWidth="1"/>
    <col min="11766" max="11766" width="12.7109375" style="118" customWidth="1"/>
    <col min="11767" max="11768" width="15.7109375" style="118" customWidth="1"/>
    <col min="11769" max="11769" width="12.140625" style="118" customWidth="1"/>
    <col min="11770" max="11770" width="12.7109375" style="118"/>
    <col min="11771" max="11771" width="2.140625" style="118" customWidth="1"/>
    <col min="11772" max="11772" width="4.28515625" style="118" customWidth="1"/>
    <col min="11773" max="11773" width="11.5703125" style="118" customWidth="1"/>
    <col min="11774" max="11774" width="11" style="118" customWidth="1"/>
    <col min="11775" max="11775" width="12.7109375" style="118" customWidth="1"/>
    <col min="11776" max="11776" width="15.5703125" style="118" customWidth="1"/>
    <col min="11777" max="11777" width="16.140625" style="118" customWidth="1"/>
    <col min="11778" max="11778" width="11.85546875" style="118" customWidth="1"/>
    <col min="11779" max="11779" width="16.85546875" style="118" customWidth="1"/>
    <col min="11780" max="11782" width="0" style="118" hidden="1" customWidth="1"/>
    <col min="11783" max="12013" width="9.140625" style="118" customWidth="1"/>
    <col min="12014" max="12014" width="2.140625" style="118" customWidth="1"/>
    <col min="12015" max="12015" width="5.42578125" style="118" customWidth="1"/>
    <col min="12016" max="12017" width="18.140625" style="118" customWidth="1"/>
    <col min="12018" max="12018" width="12.140625" style="118" customWidth="1"/>
    <col min="12019" max="12019" width="12.7109375" style="118" customWidth="1"/>
    <col min="12020" max="12020" width="15.7109375" style="118" customWidth="1"/>
    <col min="12021" max="12021" width="12.140625" style="118" customWidth="1"/>
    <col min="12022" max="12022" width="12.7109375" style="118" customWidth="1"/>
    <col min="12023" max="12024" width="15.7109375" style="118" customWidth="1"/>
    <col min="12025" max="12025" width="12.140625" style="118" customWidth="1"/>
    <col min="12026" max="12026" width="12.7109375" style="118"/>
    <col min="12027" max="12027" width="2.140625" style="118" customWidth="1"/>
    <col min="12028" max="12028" width="4.28515625" style="118" customWidth="1"/>
    <col min="12029" max="12029" width="11.5703125" style="118" customWidth="1"/>
    <col min="12030" max="12030" width="11" style="118" customWidth="1"/>
    <col min="12031" max="12031" width="12.7109375" style="118" customWidth="1"/>
    <col min="12032" max="12032" width="15.5703125" style="118" customWidth="1"/>
    <col min="12033" max="12033" width="16.140625" style="118" customWidth="1"/>
    <col min="12034" max="12034" width="11.85546875" style="118" customWidth="1"/>
    <col min="12035" max="12035" width="16.85546875" style="118" customWidth="1"/>
    <col min="12036" max="12038" width="0" style="118" hidden="1" customWidth="1"/>
    <col min="12039" max="12269" width="9.140625" style="118" customWidth="1"/>
    <col min="12270" max="12270" width="2.140625" style="118" customWidth="1"/>
    <col min="12271" max="12271" width="5.42578125" style="118" customWidth="1"/>
    <col min="12272" max="12273" width="18.140625" style="118" customWidth="1"/>
    <col min="12274" max="12274" width="12.140625" style="118" customWidth="1"/>
    <col min="12275" max="12275" width="12.7109375" style="118" customWidth="1"/>
    <col min="12276" max="12276" width="15.7109375" style="118" customWidth="1"/>
    <col min="12277" max="12277" width="12.140625" style="118" customWidth="1"/>
    <col min="12278" max="12278" width="12.7109375" style="118" customWidth="1"/>
    <col min="12279" max="12280" width="15.7109375" style="118" customWidth="1"/>
    <col min="12281" max="12281" width="12.140625" style="118" customWidth="1"/>
    <col min="12282" max="12282" width="12.7109375" style="118"/>
    <col min="12283" max="12283" width="2.140625" style="118" customWidth="1"/>
    <col min="12284" max="12284" width="4.28515625" style="118" customWidth="1"/>
    <col min="12285" max="12285" width="11.5703125" style="118" customWidth="1"/>
    <col min="12286" max="12286" width="11" style="118" customWidth="1"/>
    <col min="12287" max="12287" width="12.7109375" style="118" customWidth="1"/>
    <col min="12288" max="12288" width="15.5703125" style="118" customWidth="1"/>
    <col min="12289" max="12289" width="16.140625" style="118" customWidth="1"/>
    <col min="12290" max="12290" width="11.85546875" style="118" customWidth="1"/>
    <col min="12291" max="12291" width="16.85546875" style="118" customWidth="1"/>
    <col min="12292" max="12294" width="0" style="118" hidden="1" customWidth="1"/>
    <col min="12295" max="12525" width="9.140625" style="118" customWidth="1"/>
    <col min="12526" max="12526" width="2.140625" style="118" customWidth="1"/>
    <col min="12527" max="12527" width="5.42578125" style="118" customWidth="1"/>
    <col min="12528" max="12529" width="18.140625" style="118" customWidth="1"/>
    <col min="12530" max="12530" width="12.140625" style="118" customWidth="1"/>
    <col min="12531" max="12531" width="12.7109375" style="118" customWidth="1"/>
    <col min="12532" max="12532" width="15.7109375" style="118" customWidth="1"/>
    <col min="12533" max="12533" width="12.140625" style="118" customWidth="1"/>
    <col min="12534" max="12534" width="12.7109375" style="118" customWidth="1"/>
    <col min="12535" max="12536" width="15.7109375" style="118" customWidth="1"/>
    <col min="12537" max="12537" width="12.140625" style="118" customWidth="1"/>
    <col min="12538" max="12538" width="12.7109375" style="118"/>
    <col min="12539" max="12539" width="2.140625" style="118" customWidth="1"/>
    <col min="12540" max="12540" width="4.28515625" style="118" customWidth="1"/>
    <col min="12541" max="12541" width="11.5703125" style="118" customWidth="1"/>
    <col min="12542" max="12542" width="11" style="118" customWidth="1"/>
    <col min="12543" max="12543" width="12.7109375" style="118" customWidth="1"/>
    <col min="12544" max="12544" width="15.5703125" style="118" customWidth="1"/>
    <col min="12545" max="12545" width="16.140625" style="118" customWidth="1"/>
    <col min="12546" max="12546" width="11.85546875" style="118" customWidth="1"/>
    <col min="12547" max="12547" width="16.85546875" style="118" customWidth="1"/>
    <col min="12548" max="12550" width="0" style="118" hidden="1" customWidth="1"/>
    <col min="12551" max="12781" width="9.140625" style="118" customWidth="1"/>
    <col min="12782" max="12782" width="2.140625" style="118" customWidth="1"/>
    <col min="12783" max="12783" width="5.42578125" style="118" customWidth="1"/>
    <col min="12784" max="12785" width="18.140625" style="118" customWidth="1"/>
    <col min="12786" max="12786" width="12.140625" style="118" customWidth="1"/>
    <col min="12787" max="12787" width="12.7109375" style="118" customWidth="1"/>
    <col min="12788" max="12788" width="15.7109375" style="118" customWidth="1"/>
    <col min="12789" max="12789" width="12.140625" style="118" customWidth="1"/>
    <col min="12790" max="12790" width="12.7109375" style="118" customWidth="1"/>
    <col min="12791" max="12792" width="15.7109375" style="118" customWidth="1"/>
    <col min="12793" max="12793" width="12.140625" style="118" customWidth="1"/>
    <col min="12794" max="12794" width="12.7109375" style="118"/>
    <col min="12795" max="12795" width="2.140625" style="118" customWidth="1"/>
    <col min="12796" max="12796" width="4.28515625" style="118" customWidth="1"/>
    <col min="12797" max="12797" width="11.5703125" style="118" customWidth="1"/>
    <col min="12798" max="12798" width="11" style="118" customWidth="1"/>
    <col min="12799" max="12799" width="12.7109375" style="118" customWidth="1"/>
    <col min="12800" max="12800" width="15.5703125" style="118" customWidth="1"/>
    <col min="12801" max="12801" width="16.140625" style="118" customWidth="1"/>
    <col min="12802" max="12802" width="11.85546875" style="118" customWidth="1"/>
    <col min="12803" max="12803" width="16.85546875" style="118" customWidth="1"/>
    <col min="12804" max="12806" width="0" style="118" hidden="1" customWidth="1"/>
    <col min="12807" max="13037" width="9.140625" style="118" customWidth="1"/>
    <col min="13038" max="13038" width="2.140625" style="118" customWidth="1"/>
    <col min="13039" max="13039" width="5.42578125" style="118" customWidth="1"/>
    <col min="13040" max="13041" width="18.140625" style="118" customWidth="1"/>
    <col min="13042" max="13042" width="12.140625" style="118" customWidth="1"/>
    <col min="13043" max="13043" width="12.7109375" style="118" customWidth="1"/>
    <col min="13044" max="13044" width="15.7109375" style="118" customWidth="1"/>
    <col min="13045" max="13045" width="12.140625" style="118" customWidth="1"/>
    <col min="13046" max="13046" width="12.7109375" style="118" customWidth="1"/>
    <col min="13047" max="13048" width="15.7109375" style="118" customWidth="1"/>
    <col min="13049" max="13049" width="12.140625" style="118" customWidth="1"/>
    <col min="13050" max="13050" width="12.7109375" style="118"/>
    <col min="13051" max="13051" width="2.140625" style="118" customWidth="1"/>
    <col min="13052" max="13052" width="4.28515625" style="118" customWidth="1"/>
    <col min="13053" max="13053" width="11.5703125" style="118" customWidth="1"/>
    <col min="13054" max="13054" width="11" style="118" customWidth="1"/>
    <col min="13055" max="13055" width="12.7109375" style="118" customWidth="1"/>
    <col min="13056" max="13056" width="15.5703125" style="118" customWidth="1"/>
    <col min="13057" max="13057" width="16.140625" style="118" customWidth="1"/>
    <col min="13058" max="13058" width="11.85546875" style="118" customWidth="1"/>
    <col min="13059" max="13059" width="16.85546875" style="118" customWidth="1"/>
    <col min="13060" max="13062" width="0" style="118" hidden="1" customWidth="1"/>
    <col min="13063" max="13293" width="9.140625" style="118" customWidth="1"/>
    <col min="13294" max="13294" width="2.140625" style="118" customWidth="1"/>
    <col min="13295" max="13295" width="5.42578125" style="118" customWidth="1"/>
    <col min="13296" max="13297" width="18.140625" style="118" customWidth="1"/>
    <col min="13298" max="13298" width="12.140625" style="118" customWidth="1"/>
    <col min="13299" max="13299" width="12.7109375" style="118" customWidth="1"/>
    <col min="13300" max="13300" width="15.7109375" style="118" customWidth="1"/>
    <col min="13301" max="13301" width="12.140625" style="118" customWidth="1"/>
    <col min="13302" max="13302" width="12.7109375" style="118" customWidth="1"/>
    <col min="13303" max="13304" width="15.7109375" style="118" customWidth="1"/>
    <col min="13305" max="13305" width="12.140625" style="118" customWidth="1"/>
    <col min="13306" max="13306" width="12.7109375" style="118"/>
    <col min="13307" max="13307" width="2.140625" style="118" customWidth="1"/>
    <col min="13308" max="13308" width="4.28515625" style="118" customWidth="1"/>
    <col min="13309" max="13309" width="11.5703125" style="118" customWidth="1"/>
    <col min="13310" max="13310" width="11" style="118" customWidth="1"/>
    <col min="13311" max="13311" width="12.7109375" style="118" customWidth="1"/>
    <col min="13312" max="13312" width="15.5703125" style="118" customWidth="1"/>
    <col min="13313" max="13313" width="16.140625" style="118" customWidth="1"/>
    <col min="13314" max="13314" width="11.85546875" style="118" customWidth="1"/>
    <col min="13315" max="13315" width="16.85546875" style="118" customWidth="1"/>
    <col min="13316" max="13318" width="0" style="118" hidden="1" customWidth="1"/>
    <col min="13319" max="13549" width="9.140625" style="118" customWidth="1"/>
    <col min="13550" max="13550" width="2.140625" style="118" customWidth="1"/>
    <col min="13551" max="13551" width="5.42578125" style="118" customWidth="1"/>
    <col min="13552" max="13553" width="18.140625" style="118" customWidth="1"/>
    <col min="13554" max="13554" width="12.140625" style="118" customWidth="1"/>
    <col min="13555" max="13555" width="12.7109375" style="118" customWidth="1"/>
    <col min="13556" max="13556" width="15.7109375" style="118" customWidth="1"/>
    <col min="13557" max="13557" width="12.140625" style="118" customWidth="1"/>
    <col min="13558" max="13558" width="12.7109375" style="118" customWidth="1"/>
    <col min="13559" max="13560" width="15.7109375" style="118" customWidth="1"/>
    <col min="13561" max="13561" width="12.140625" style="118" customWidth="1"/>
    <col min="13562" max="13562" width="12.7109375" style="118"/>
    <col min="13563" max="13563" width="2.140625" style="118" customWidth="1"/>
    <col min="13564" max="13564" width="4.28515625" style="118" customWidth="1"/>
    <col min="13565" max="13565" width="11.5703125" style="118" customWidth="1"/>
    <col min="13566" max="13566" width="11" style="118" customWidth="1"/>
    <col min="13567" max="13567" width="12.7109375" style="118" customWidth="1"/>
    <col min="13568" max="13568" width="15.5703125" style="118" customWidth="1"/>
    <col min="13569" max="13569" width="16.140625" style="118" customWidth="1"/>
    <col min="13570" max="13570" width="11.85546875" style="118" customWidth="1"/>
    <col min="13571" max="13571" width="16.85546875" style="118" customWidth="1"/>
    <col min="13572" max="13574" width="0" style="118" hidden="1" customWidth="1"/>
    <col min="13575" max="13805" width="9.140625" style="118" customWidth="1"/>
    <col min="13806" max="13806" width="2.140625" style="118" customWidth="1"/>
    <col min="13807" max="13807" width="5.42578125" style="118" customWidth="1"/>
    <col min="13808" max="13809" width="18.140625" style="118" customWidth="1"/>
    <col min="13810" max="13810" width="12.140625" style="118" customWidth="1"/>
    <col min="13811" max="13811" width="12.7109375" style="118" customWidth="1"/>
    <col min="13812" max="13812" width="15.7109375" style="118" customWidth="1"/>
    <col min="13813" max="13813" width="12.140625" style="118" customWidth="1"/>
    <col min="13814" max="13814" width="12.7109375" style="118" customWidth="1"/>
    <col min="13815" max="13816" width="15.7109375" style="118" customWidth="1"/>
    <col min="13817" max="13817" width="12.140625" style="118" customWidth="1"/>
    <col min="13818" max="13818" width="12.7109375" style="118"/>
    <col min="13819" max="13819" width="2.140625" style="118" customWidth="1"/>
    <col min="13820" max="13820" width="4.28515625" style="118" customWidth="1"/>
    <col min="13821" max="13821" width="11.5703125" style="118" customWidth="1"/>
    <col min="13822" max="13822" width="11" style="118" customWidth="1"/>
    <col min="13823" max="13823" width="12.7109375" style="118" customWidth="1"/>
    <col min="13824" max="13824" width="15.5703125" style="118" customWidth="1"/>
    <col min="13825" max="13825" width="16.140625" style="118" customWidth="1"/>
    <col min="13826" max="13826" width="11.85546875" style="118" customWidth="1"/>
    <col min="13827" max="13827" width="16.85546875" style="118" customWidth="1"/>
    <col min="13828" max="13830" width="0" style="118" hidden="1" customWidth="1"/>
    <col min="13831" max="14061" width="9.140625" style="118" customWidth="1"/>
    <col min="14062" max="14062" width="2.140625" style="118" customWidth="1"/>
    <col min="14063" max="14063" width="5.42578125" style="118" customWidth="1"/>
    <col min="14064" max="14065" width="18.140625" style="118" customWidth="1"/>
    <col min="14066" max="14066" width="12.140625" style="118" customWidth="1"/>
    <col min="14067" max="14067" width="12.7109375" style="118" customWidth="1"/>
    <col min="14068" max="14068" width="15.7109375" style="118" customWidth="1"/>
    <col min="14069" max="14069" width="12.140625" style="118" customWidth="1"/>
    <col min="14070" max="14070" width="12.7109375" style="118" customWidth="1"/>
    <col min="14071" max="14072" width="15.7109375" style="118" customWidth="1"/>
    <col min="14073" max="14073" width="12.140625" style="118" customWidth="1"/>
    <col min="14074" max="14074" width="12.7109375" style="118"/>
    <col min="14075" max="14075" width="2.140625" style="118" customWidth="1"/>
    <col min="14076" max="14076" width="4.28515625" style="118" customWidth="1"/>
    <col min="14077" max="14077" width="11.5703125" style="118" customWidth="1"/>
    <col min="14078" max="14078" width="11" style="118" customWidth="1"/>
    <col min="14079" max="14079" width="12.7109375" style="118" customWidth="1"/>
    <col min="14080" max="14080" width="15.5703125" style="118" customWidth="1"/>
    <col min="14081" max="14081" width="16.140625" style="118" customWidth="1"/>
    <col min="14082" max="14082" width="11.85546875" style="118" customWidth="1"/>
    <col min="14083" max="14083" width="16.85546875" style="118" customWidth="1"/>
    <col min="14084" max="14086" width="0" style="118" hidden="1" customWidth="1"/>
    <col min="14087" max="14317" width="9.140625" style="118" customWidth="1"/>
    <col min="14318" max="14318" width="2.140625" style="118" customWidth="1"/>
    <col min="14319" max="14319" width="5.42578125" style="118" customWidth="1"/>
    <col min="14320" max="14321" width="18.140625" style="118" customWidth="1"/>
    <col min="14322" max="14322" width="12.140625" style="118" customWidth="1"/>
    <col min="14323" max="14323" width="12.7109375" style="118" customWidth="1"/>
    <col min="14324" max="14324" width="15.7109375" style="118" customWidth="1"/>
    <col min="14325" max="14325" width="12.140625" style="118" customWidth="1"/>
    <col min="14326" max="14326" width="12.7109375" style="118" customWidth="1"/>
    <col min="14327" max="14328" width="15.7109375" style="118" customWidth="1"/>
    <col min="14329" max="14329" width="12.140625" style="118" customWidth="1"/>
    <col min="14330" max="14330" width="12.7109375" style="118"/>
    <col min="14331" max="14331" width="2.140625" style="118" customWidth="1"/>
    <col min="14332" max="14332" width="4.28515625" style="118" customWidth="1"/>
    <col min="14333" max="14333" width="11.5703125" style="118" customWidth="1"/>
    <col min="14334" max="14334" width="11" style="118" customWidth="1"/>
    <col min="14335" max="14335" width="12.7109375" style="118" customWidth="1"/>
    <col min="14336" max="14336" width="15.5703125" style="118" customWidth="1"/>
    <col min="14337" max="14337" width="16.140625" style="118" customWidth="1"/>
    <col min="14338" max="14338" width="11.85546875" style="118" customWidth="1"/>
    <col min="14339" max="14339" width="16.85546875" style="118" customWidth="1"/>
    <col min="14340" max="14342" width="0" style="118" hidden="1" customWidth="1"/>
    <col min="14343" max="14573" width="9.140625" style="118" customWidth="1"/>
    <col min="14574" max="14574" width="2.140625" style="118" customWidth="1"/>
    <col min="14575" max="14575" width="5.42578125" style="118" customWidth="1"/>
    <col min="14576" max="14577" width="18.140625" style="118" customWidth="1"/>
    <col min="14578" max="14578" width="12.140625" style="118" customWidth="1"/>
    <col min="14579" max="14579" width="12.7109375" style="118" customWidth="1"/>
    <col min="14580" max="14580" width="15.7109375" style="118" customWidth="1"/>
    <col min="14581" max="14581" width="12.140625" style="118" customWidth="1"/>
    <col min="14582" max="14582" width="12.7109375" style="118" customWidth="1"/>
    <col min="14583" max="14584" width="15.7109375" style="118" customWidth="1"/>
    <col min="14585" max="14585" width="12.140625" style="118" customWidth="1"/>
    <col min="14586" max="14586" width="12.7109375" style="118"/>
    <col min="14587" max="14587" width="2.140625" style="118" customWidth="1"/>
    <col min="14588" max="14588" width="4.28515625" style="118" customWidth="1"/>
    <col min="14589" max="14589" width="11.5703125" style="118" customWidth="1"/>
    <col min="14590" max="14590" width="11" style="118" customWidth="1"/>
    <col min="14591" max="14591" width="12.7109375" style="118" customWidth="1"/>
    <col min="14592" max="14592" width="15.5703125" style="118" customWidth="1"/>
    <col min="14593" max="14593" width="16.140625" style="118" customWidth="1"/>
    <col min="14594" max="14594" width="11.85546875" style="118" customWidth="1"/>
    <col min="14595" max="14595" width="16.85546875" style="118" customWidth="1"/>
    <col min="14596" max="14598" width="0" style="118" hidden="1" customWidth="1"/>
    <col min="14599" max="14829" width="9.140625" style="118" customWidth="1"/>
    <col min="14830" max="14830" width="2.140625" style="118" customWidth="1"/>
    <col min="14831" max="14831" width="5.42578125" style="118" customWidth="1"/>
    <col min="14832" max="14833" width="18.140625" style="118" customWidth="1"/>
    <col min="14834" max="14834" width="12.140625" style="118" customWidth="1"/>
    <col min="14835" max="14835" width="12.7109375" style="118" customWidth="1"/>
    <col min="14836" max="14836" width="15.7109375" style="118" customWidth="1"/>
    <col min="14837" max="14837" width="12.140625" style="118" customWidth="1"/>
    <col min="14838" max="14838" width="12.7109375" style="118" customWidth="1"/>
    <col min="14839" max="14840" width="15.7109375" style="118" customWidth="1"/>
    <col min="14841" max="14841" width="12.140625" style="118" customWidth="1"/>
    <col min="14842" max="14842" width="12.7109375" style="118"/>
    <col min="14843" max="14843" width="2.140625" style="118" customWidth="1"/>
    <col min="14844" max="14844" width="4.28515625" style="118" customWidth="1"/>
    <col min="14845" max="14845" width="11.5703125" style="118" customWidth="1"/>
    <col min="14846" max="14846" width="11" style="118" customWidth="1"/>
    <col min="14847" max="14847" width="12.7109375" style="118" customWidth="1"/>
    <col min="14848" max="14848" width="15.5703125" style="118" customWidth="1"/>
    <col min="14849" max="14849" width="16.140625" style="118" customWidth="1"/>
    <col min="14850" max="14850" width="11.85546875" style="118" customWidth="1"/>
    <col min="14851" max="14851" width="16.85546875" style="118" customWidth="1"/>
    <col min="14852" max="14854" width="0" style="118" hidden="1" customWidth="1"/>
    <col min="14855" max="15085" width="9.140625" style="118" customWidth="1"/>
    <col min="15086" max="15086" width="2.140625" style="118" customWidth="1"/>
    <col min="15087" max="15087" width="5.42578125" style="118" customWidth="1"/>
    <col min="15088" max="15089" width="18.140625" style="118" customWidth="1"/>
    <col min="15090" max="15090" width="12.140625" style="118" customWidth="1"/>
    <col min="15091" max="15091" width="12.7109375" style="118" customWidth="1"/>
    <col min="15092" max="15092" width="15.7109375" style="118" customWidth="1"/>
    <col min="15093" max="15093" width="12.140625" style="118" customWidth="1"/>
    <col min="15094" max="15094" width="12.7109375" style="118" customWidth="1"/>
    <col min="15095" max="15096" width="15.7109375" style="118" customWidth="1"/>
    <col min="15097" max="15097" width="12.140625" style="118" customWidth="1"/>
    <col min="15098" max="15098" width="12.7109375" style="118"/>
    <col min="15099" max="15099" width="2.140625" style="118" customWidth="1"/>
    <col min="15100" max="15100" width="4.28515625" style="118" customWidth="1"/>
    <col min="15101" max="15101" width="11.5703125" style="118" customWidth="1"/>
    <col min="15102" max="15102" width="11" style="118" customWidth="1"/>
    <col min="15103" max="15103" width="12.7109375" style="118" customWidth="1"/>
    <col min="15104" max="15104" width="15.5703125" style="118" customWidth="1"/>
    <col min="15105" max="15105" width="16.140625" style="118" customWidth="1"/>
    <col min="15106" max="15106" width="11.85546875" style="118" customWidth="1"/>
    <col min="15107" max="15107" width="16.85546875" style="118" customWidth="1"/>
    <col min="15108" max="15110" width="0" style="118" hidden="1" customWidth="1"/>
    <col min="15111" max="15341" width="9.140625" style="118" customWidth="1"/>
    <col min="15342" max="15342" width="2.140625" style="118" customWidth="1"/>
    <col min="15343" max="15343" width="5.42578125" style="118" customWidth="1"/>
    <col min="15344" max="15345" width="18.140625" style="118" customWidth="1"/>
    <col min="15346" max="15346" width="12.140625" style="118" customWidth="1"/>
    <col min="15347" max="15347" width="12.7109375" style="118" customWidth="1"/>
    <col min="15348" max="15348" width="15.7109375" style="118" customWidth="1"/>
    <col min="15349" max="15349" width="12.140625" style="118" customWidth="1"/>
    <col min="15350" max="15350" width="12.7109375" style="118" customWidth="1"/>
    <col min="15351" max="15352" width="15.7109375" style="118" customWidth="1"/>
    <col min="15353" max="15353" width="12.140625" style="118" customWidth="1"/>
    <col min="15354" max="15354" width="12.7109375" style="118"/>
    <col min="15355" max="15355" width="2.140625" style="118" customWidth="1"/>
    <col min="15356" max="15356" width="4.28515625" style="118" customWidth="1"/>
    <col min="15357" max="15357" width="11.5703125" style="118" customWidth="1"/>
    <col min="15358" max="15358" width="11" style="118" customWidth="1"/>
    <col min="15359" max="15359" width="12.7109375" style="118" customWidth="1"/>
    <col min="15360" max="15360" width="15.5703125" style="118" customWidth="1"/>
    <col min="15361" max="15361" width="16.140625" style="118" customWidth="1"/>
    <col min="15362" max="15362" width="11.85546875" style="118" customWidth="1"/>
    <col min="15363" max="15363" width="16.85546875" style="118" customWidth="1"/>
    <col min="15364" max="15366" width="0" style="118" hidden="1" customWidth="1"/>
    <col min="15367" max="15597" width="9.140625" style="118" customWidth="1"/>
    <col min="15598" max="15598" width="2.140625" style="118" customWidth="1"/>
    <col min="15599" max="15599" width="5.42578125" style="118" customWidth="1"/>
    <col min="15600" max="15601" width="18.140625" style="118" customWidth="1"/>
    <col min="15602" max="15602" width="12.140625" style="118" customWidth="1"/>
    <col min="15603" max="15603" width="12.7109375" style="118" customWidth="1"/>
    <col min="15604" max="15604" width="15.7109375" style="118" customWidth="1"/>
    <col min="15605" max="15605" width="12.140625" style="118" customWidth="1"/>
    <col min="15606" max="15606" width="12.7109375" style="118" customWidth="1"/>
    <col min="15607" max="15608" width="15.7109375" style="118" customWidth="1"/>
    <col min="15609" max="15609" width="12.140625" style="118" customWidth="1"/>
    <col min="15610" max="15610" width="12.7109375" style="118"/>
    <col min="15611" max="15611" width="2.140625" style="118" customWidth="1"/>
    <col min="15612" max="15612" width="4.28515625" style="118" customWidth="1"/>
    <col min="15613" max="15613" width="11.5703125" style="118" customWidth="1"/>
    <col min="15614" max="15614" width="11" style="118" customWidth="1"/>
    <col min="15615" max="15615" width="12.7109375" style="118" customWidth="1"/>
    <col min="15616" max="15616" width="15.5703125" style="118" customWidth="1"/>
    <col min="15617" max="15617" width="16.140625" style="118" customWidth="1"/>
    <col min="15618" max="15618" width="11.85546875" style="118" customWidth="1"/>
    <col min="15619" max="15619" width="16.85546875" style="118" customWidth="1"/>
    <col min="15620" max="15622" width="0" style="118" hidden="1" customWidth="1"/>
    <col min="15623" max="15853" width="9.140625" style="118" customWidth="1"/>
    <col min="15854" max="15854" width="2.140625" style="118" customWidth="1"/>
    <col min="15855" max="15855" width="5.42578125" style="118" customWidth="1"/>
    <col min="15856" max="15857" width="18.140625" style="118" customWidth="1"/>
    <col min="15858" max="15858" width="12.140625" style="118" customWidth="1"/>
    <col min="15859" max="15859" width="12.7109375" style="118" customWidth="1"/>
    <col min="15860" max="15860" width="15.7109375" style="118" customWidth="1"/>
    <col min="15861" max="15861" width="12.140625" style="118" customWidth="1"/>
    <col min="15862" max="15862" width="12.7109375" style="118" customWidth="1"/>
    <col min="15863" max="15864" width="15.7109375" style="118" customWidth="1"/>
    <col min="15865" max="15865" width="12.140625" style="118" customWidth="1"/>
    <col min="15866" max="15866" width="12.7109375" style="118"/>
    <col min="15867" max="15867" width="2.140625" style="118" customWidth="1"/>
    <col min="15868" max="15868" width="4.28515625" style="118" customWidth="1"/>
    <col min="15869" max="15869" width="11.5703125" style="118" customWidth="1"/>
    <col min="15870" max="15870" width="11" style="118" customWidth="1"/>
    <col min="15871" max="15871" width="12.7109375" style="118" customWidth="1"/>
    <col min="15872" max="15872" width="15.5703125" style="118" customWidth="1"/>
    <col min="15873" max="15873" width="16.140625" style="118" customWidth="1"/>
    <col min="15874" max="15874" width="11.85546875" style="118" customWidth="1"/>
    <col min="15875" max="15875" width="16.85546875" style="118" customWidth="1"/>
    <col min="15876" max="15878" width="0" style="118" hidden="1" customWidth="1"/>
    <col min="15879" max="16109" width="9.140625" style="118" customWidth="1"/>
    <col min="16110" max="16110" width="2.140625" style="118" customWidth="1"/>
    <col min="16111" max="16111" width="5.42578125" style="118" customWidth="1"/>
    <col min="16112" max="16113" width="18.140625" style="118" customWidth="1"/>
    <col min="16114" max="16114" width="12.140625" style="118" customWidth="1"/>
    <col min="16115" max="16115" width="12.7109375" style="118" customWidth="1"/>
    <col min="16116" max="16116" width="15.7109375" style="118" customWidth="1"/>
    <col min="16117" max="16117" width="12.140625" style="118" customWidth="1"/>
    <col min="16118" max="16118" width="12.7109375" style="118" customWidth="1"/>
    <col min="16119" max="16120" width="15.7109375" style="118" customWidth="1"/>
    <col min="16121" max="16121" width="12.140625" style="118" customWidth="1"/>
    <col min="16122" max="16122" width="12.7109375" style="118"/>
    <col min="16123" max="16123" width="2.140625" style="118" customWidth="1"/>
    <col min="16124" max="16124" width="4.28515625" style="118" customWidth="1"/>
    <col min="16125" max="16125" width="11.5703125" style="118" customWidth="1"/>
    <col min="16126" max="16126" width="11" style="118" customWidth="1"/>
    <col min="16127" max="16127" width="12.7109375" style="118" customWidth="1"/>
    <col min="16128" max="16128" width="15.5703125" style="118" customWidth="1"/>
    <col min="16129" max="16129" width="16.140625" style="118" customWidth="1"/>
    <col min="16130" max="16130" width="11.85546875" style="118" customWidth="1"/>
    <col min="16131" max="16131" width="16.85546875" style="118" customWidth="1"/>
    <col min="16132" max="16134" width="0" style="118" hidden="1" customWidth="1"/>
    <col min="16135" max="16365" width="9.140625" style="118" customWidth="1"/>
    <col min="16366" max="16366" width="2.140625" style="118" customWidth="1"/>
    <col min="16367" max="16367" width="5.42578125" style="118" customWidth="1"/>
    <col min="16368" max="16369" width="18.140625" style="118" customWidth="1"/>
    <col min="16370" max="16370" width="12.140625" style="118" customWidth="1"/>
    <col min="16371" max="16371" width="12.7109375" style="118" customWidth="1"/>
    <col min="16372" max="16372" width="15.7109375" style="118" customWidth="1"/>
    <col min="16373" max="16373" width="12.140625" style="118" customWidth="1"/>
    <col min="16374" max="16374" width="12.7109375" style="118" customWidth="1"/>
    <col min="16375" max="16376" width="15.7109375" style="118" customWidth="1"/>
    <col min="16377" max="16377" width="12.140625" style="118" customWidth="1"/>
    <col min="16378" max="16384" width="12.7109375" style="118"/>
  </cols>
  <sheetData>
    <row r="1" spans="2:6" ht="20.45" x14ac:dyDescent="0.3">
      <c r="B1" s="223" t="str">
        <f>'Календарный план'!A1</f>
        <v>Создание автоматизированной системы коммерческого учета электроэнергии многоквартирных домов (АСКУЭ МКД) на 2021 г.</v>
      </c>
    </row>
    <row r="2" spans="2:6" ht="20.25" x14ac:dyDescent="0.25">
      <c r="B2" s="119" t="s">
        <v>248</v>
      </c>
      <c r="C2" s="120"/>
      <c r="D2" s="120"/>
      <c r="E2" s="120"/>
      <c r="F2" s="120"/>
    </row>
    <row r="3" spans="2:6" s="121" customFormat="1" ht="13.9" x14ac:dyDescent="0.3">
      <c r="D3" s="122"/>
      <c r="F3" s="122"/>
    </row>
    <row r="4" spans="2:6" s="121" customFormat="1" x14ac:dyDescent="0.25">
      <c r="B4" s="253" t="s">
        <v>0</v>
      </c>
      <c r="C4" s="253" t="s">
        <v>208</v>
      </c>
      <c r="D4" s="253" t="s">
        <v>209</v>
      </c>
      <c r="E4" s="254"/>
      <c r="F4" s="254"/>
    </row>
    <row r="5" spans="2:6" s="123" customFormat="1" ht="13.9" customHeight="1" x14ac:dyDescent="0.25">
      <c r="B5" s="253"/>
      <c r="C5" s="253"/>
      <c r="D5" s="253"/>
      <c r="E5" s="253" t="s">
        <v>210</v>
      </c>
      <c r="F5" s="253" t="s">
        <v>199</v>
      </c>
    </row>
    <row r="6" spans="2:6" s="123" customFormat="1" x14ac:dyDescent="0.25">
      <c r="B6" s="253"/>
      <c r="C6" s="253"/>
      <c r="D6" s="253"/>
      <c r="E6" s="253"/>
      <c r="F6" s="253"/>
    </row>
    <row r="7" spans="2:6" s="123" customFormat="1" x14ac:dyDescent="0.25">
      <c r="B7" s="253"/>
      <c r="C7" s="253"/>
      <c r="D7" s="253"/>
      <c r="E7" s="253"/>
      <c r="F7" s="253"/>
    </row>
    <row r="8" spans="2:6" s="123" customFormat="1" ht="13.9" x14ac:dyDescent="0.3">
      <c r="B8" s="124">
        <v>1</v>
      </c>
      <c r="C8" s="124">
        <v>2</v>
      </c>
      <c r="D8" s="124">
        <v>3</v>
      </c>
      <c r="E8" s="124">
        <v>7</v>
      </c>
      <c r="F8" s="125">
        <v>8</v>
      </c>
    </row>
    <row r="9" spans="2:6" s="123" customFormat="1" x14ac:dyDescent="0.25">
      <c r="B9" s="126">
        <v>1</v>
      </c>
      <c r="C9" s="127" t="s">
        <v>211</v>
      </c>
      <c r="D9" s="128">
        <v>400</v>
      </c>
      <c r="E9" s="129">
        <v>0</v>
      </c>
      <c r="F9" s="130">
        <f t="shared" ref="F9:F20" si="0">D9*E9</f>
        <v>0</v>
      </c>
    </row>
    <row r="10" spans="2:6" s="123" customFormat="1" x14ac:dyDescent="0.25">
      <c r="B10" s="126">
        <v>2</v>
      </c>
      <c r="C10" s="127" t="s">
        <v>212</v>
      </c>
      <c r="D10" s="128">
        <f t="shared" ref="D10:D19" si="1">$D$9</f>
        <v>400</v>
      </c>
      <c r="E10" s="129">
        <v>0</v>
      </c>
      <c r="F10" s="130">
        <f t="shared" si="0"/>
        <v>0</v>
      </c>
    </row>
    <row r="11" spans="2:6" s="131" customFormat="1" x14ac:dyDescent="0.25">
      <c r="B11" s="132">
        <v>3</v>
      </c>
      <c r="C11" s="133" t="s">
        <v>213</v>
      </c>
      <c r="D11" s="128">
        <f t="shared" si="1"/>
        <v>400</v>
      </c>
      <c r="E11" s="129">
        <v>650</v>
      </c>
      <c r="F11" s="130">
        <f t="shared" si="0"/>
        <v>260000</v>
      </c>
    </row>
    <row r="12" spans="2:6" s="131" customFormat="1" x14ac:dyDescent="0.25">
      <c r="B12" s="126">
        <v>4</v>
      </c>
      <c r="C12" s="133" t="s">
        <v>214</v>
      </c>
      <c r="D12" s="128">
        <f t="shared" si="1"/>
        <v>400</v>
      </c>
      <c r="E12" s="129">
        <f>E11</f>
        <v>650</v>
      </c>
      <c r="F12" s="130">
        <f t="shared" si="0"/>
        <v>260000</v>
      </c>
    </row>
    <row r="13" spans="2:6" s="131" customFormat="1" x14ac:dyDescent="0.25">
      <c r="B13" s="126">
        <v>5</v>
      </c>
      <c r="C13" s="133" t="s">
        <v>215</v>
      </c>
      <c r="D13" s="128">
        <f t="shared" si="1"/>
        <v>400</v>
      </c>
      <c r="E13" s="129">
        <f t="shared" ref="E13:E17" si="2">E12</f>
        <v>650</v>
      </c>
      <c r="F13" s="130">
        <f t="shared" si="0"/>
        <v>260000</v>
      </c>
    </row>
    <row r="14" spans="2:6" s="131" customFormat="1" x14ac:dyDescent="0.25">
      <c r="B14" s="132">
        <v>6</v>
      </c>
      <c r="C14" s="133" t="s">
        <v>216</v>
      </c>
      <c r="D14" s="128">
        <f t="shared" si="1"/>
        <v>400</v>
      </c>
      <c r="E14" s="129">
        <f t="shared" si="2"/>
        <v>650</v>
      </c>
      <c r="F14" s="130">
        <f t="shared" si="0"/>
        <v>260000</v>
      </c>
    </row>
    <row r="15" spans="2:6" s="131" customFormat="1" x14ac:dyDescent="0.25">
      <c r="B15" s="126">
        <v>7</v>
      </c>
      <c r="C15" s="133" t="s">
        <v>217</v>
      </c>
      <c r="D15" s="128">
        <f t="shared" si="1"/>
        <v>400</v>
      </c>
      <c r="E15" s="129">
        <f t="shared" si="2"/>
        <v>650</v>
      </c>
      <c r="F15" s="130">
        <f t="shared" si="0"/>
        <v>260000</v>
      </c>
    </row>
    <row r="16" spans="2:6" s="131" customFormat="1" x14ac:dyDescent="0.25">
      <c r="B16" s="126">
        <v>8</v>
      </c>
      <c r="C16" s="133" t="s">
        <v>218</v>
      </c>
      <c r="D16" s="128">
        <f t="shared" si="1"/>
        <v>400</v>
      </c>
      <c r="E16" s="129">
        <f t="shared" si="2"/>
        <v>650</v>
      </c>
      <c r="F16" s="130">
        <f t="shared" si="0"/>
        <v>260000</v>
      </c>
    </row>
    <row r="17" spans="2:6" s="131" customFormat="1" x14ac:dyDescent="0.25">
      <c r="B17" s="132">
        <v>9</v>
      </c>
      <c r="C17" s="133" t="s">
        <v>219</v>
      </c>
      <c r="D17" s="128">
        <f t="shared" si="1"/>
        <v>400</v>
      </c>
      <c r="E17" s="129">
        <f t="shared" si="2"/>
        <v>650</v>
      </c>
      <c r="F17" s="130">
        <f t="shared" si="0"/>
        <v>260000</v>
      </c>
    </row>
    <row r="18" spans="2:6" s="131" customFormat="1" x14ac:dyDescent="0.25">
      <c r="B18" s="126">
        <v>10</v>
      </c>
      <c r="C18" s="133" t="s">
        <v>220</v>
      </c>
      <c r="D18" s="128">
        <f t="shared" si="1"/>
        <v>400</v>
      </c>
      <c r="E18" s="129">
        <v>0</v>
      </c>
      <c r="F18" s="130">
        <f t="shared" si="0"/>
        <v>0</v>
      </c>
    </row>
    <row r="19" spans="2:6" s="131" customFormat="1" x14ac:dyDescent="0.25">
      <c r="B19" s="126">
        <v>11</v>
      </c>
      <c r="C19" s="133" t="s">
        <v>221</v>
      </c>
      <c r="D19" s="128">
        <f t="shared" si="1"/>
        <v>400</v>
      </c>
      <c r="E19" s="129">
        <v>0</v>
      </c>
      <c r="F19" s="130">
        <f t="shared" si="0"/>
        <v>0</v>
      </c>
    </row>
    <row r="20" spans="2:6" s="131" customFormat="1" x14ac:dyDescent="0.25">
      <c r="B20" s="132">
        <v>12</v>
      </c>
      <c r="C20" s="133" t="s">
        <v>222</v>
      </c>
      <c r="D20" s="128">
        <f>$D$9</f>
        <v>400</v>
      </c>
      <c r="E20" s="129">
        <v>0</v>
      </c>
      <c r="F20" s="130">
        <f t="shared" si="0"/>
        <v>0</v>
      </c>
    </row>
    <row r="21" spans="2:6" s="134" customFormat="1" x14ac:dyDescent="0.25">
      <c r="B21" s="124"/>
      <c r="C21" s="135" t="s">
        <v>5</v>
      </c>
      <c r="D21" s="136"/>
      <c r="E21" s="138"/>
      <c r="F21" s="137">
        <f>SUM(F9:F20)</f>
        <v>1820000</v>
      </c>
    </row>
    <row r="23" spans="2:6" ht="15.75" x14ac:dyDescent="0.25">
      <c r="B23" s="140" t="s">
        <v>6</v>
      </c>
    </row>
    <row r="24" spans="2:6" ht="15.75" x14ac:dyDescent="0.25">
      <c r="B24" s="140" t="s">
        <v>7</v>
      </c>
    </row>
    <row r="25" spans="2:6" ht="15.75" x14ac:dyDescent="0.25">
      <c r="B25" s="140" t="s">
        <v>8</v>
      </c>
    </row>
    <row r="26" spans="2:6" ht="15.75" x14ac:dyDescent="0.25">
      <c r="B26" s="140" t="s">
        <v>9</v>
      </c>
    </row>
  </sheetData>
  <mergeCells count="6">
    <mergeCell ref="F5:F7"/>
    <mergeCell ref="B4:B7"/>
    <mergeCell ref="C4:C7"/>
    <mergeCell ref="D4:D7"/>
    <mergeCell ref="E4:F4"/>
    <mergeCell ref="E5:E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8"/>
  <sheetViews>
    <sheetView zoomScale="80" zoomScaleNormal="80" workbookViewId="0">
      <selection activeCell="F9" sqref="F9"/>
    </sheetView>
  </sheetViews>
  <sheetFormatPr defaultColWidth="9.140625" defaultRowHeight="28.15" customHeight="1" x14ac:dyDescent="0.25"/>
  <cols>
    <col min="1" max="1" width="1.5703125" style="144" customWidth="1"/>
    <col min="2" max="2" width="5.140625" style="144" customWidth="1"/>
    <col min="3" max="3" width="29.42578125" style="144" customWidth="1"/>
    <col min="4" max="4" width="20.42578125" style="144" customWidth="1"/>
    <col min="5" max="5" width="16.28515625" style="145" customWidth="1"/>
    <col min="6" max="9" width="15.7109375" style="144" customWidth="1"/>
    <col min="10" max="10" width="16.5703125" style="144" customWidth="1"/>
    <col min="11" max="16" width="17.85546875" style="144" customWidth="1"/>
    <col min="17" max="17" width="19.28515625" style="144" bestFit="1" customWidth="1"/>
    <col min="18" max="215" width="9.140625" style="144"/>
    <col min="216" max="216" width="1.5703125" style="144" customWidth="1"/>
    <col min="217" max="217" width="5.140625" style="144" customWidth="1"/>
    <col min="218" max="218" width="29.42578125" style="144" customWidth="1"/>
    <col min="219" max="219" width="20.42578125" style="144" customWidth="1"/>
    <col min="220" max="220" width="16.28515625" style="144" customWidth="1"/>
    <col min="221" max="226" width="15.7109375" style="144" customWidth="1"/>
    <col min="227" max="227" width="16.5703125" style="144" customWidth="1"/>
    <col min="228" max="228" width="17.85546875" style="144" customWidth="1"/>
    <col min="229" max="229" width="15.85546875" style="144" customWidth="1"/>
    <col min="230" max="231" width="15.7109375" style="144" customWidth="1"/>
    <col min="232" max="232" width="16.7109375" style="144" customWidth="1"/>
    <col min="233" max="233" width="17.42578125" style="144" customWidth="1"/>
    <col min="234" max="234" width="12.85546875" style="144" customWidth="1"/>
    <col min="235" max="237" width="17.7109375" style="144" customWidth="1"/>
    <col min="238" max="246" width="0" style="144" hidden="1" customWidth="1"/>
    <col min="247" max="247" width="16.85546875" style="144" customWidth="1"/>
    <col min="248" max="471" width="9.140625" style="144"/>
    <col min="472" max="472" width="1.5703125" style="144" customWidth="1"/>
    <col min="473" max="473" width="5.140625" style="144" customWidth="1"/>
    <col min="474" max="474" width="29.42578125" style="144" customWidth="1"/>
    <col min="475" max="475" width="20.42578125" style="144" customWidth="1"/>
    <col min="476" max="476" width="16.28515625" style="144" customWidth="1"/>
    <col min="477" max="482" width="15.7109375" style="144" customWidth="1"/>
    <col min="483" max="483" width="16.5703125" style="144" customWidth="1"/>
    <col min="484" max="484" width="17.85546875" style="144" customWidth="1"/>
    <col min="485" max="485" width="15.85546875" style="144" customWidth="1"/>
    <col min="486" max="487" width="15.7109375" style="144" customWidth="1"/>
    <col min="488" max="488" width="16.7109375" style="144" customWidth="1"/>
    <col min="489" max="489" width="17.42578125" style="144" customWidth="1"/>
    <col min="490" max="490" width="12.85546875" style="144" customWidth="1"/>
    <col min="491" max="493" width="17.7109375" style="144" customWidth="1"/>
    <col min="494" max="502" width="0" style="144" hidden="1" customWidth="1"/>
    <col min="503" max="503" width="16.85546875" style="144" customWidth="1"/>
    <col min="504" max="727" width="9.140625" style="144"/>
    <col min="728" max="728" width="1.5703125" style="144" customWidth="1"/>
    <col min="729" max="729" width="5.140625" style="144" customWidth="1"/>
    <col min="730" max="730" width="29.42578125" style="144" customWidth="1"/>
    <col min="731" max="731" width="20.42578125" style="144" customWidth="1"/>
    <col min="732" max="732" width="16.28515625" style="144" customWidth="1"/>
    <col min="733" max="738" width="15.7109375" style="144" customWidth="1"/>
    <col min="739" max="739" width="16.5703125" style="144" customWidth="1"/>
    <col min="740" max="740" width="17.85546875" style="144" customWidth="1"/>
    <col min="741" max="741" width="15.85546875" style="144" customWidth="1"/>
    <col min="742" max="743" width="15.7109375" style="144" customWidth="1"/>
    <col min="744" max="744" width="16.7109375" style="144" customWidth="1"/>
    <col min="745" max="745" width="17.42578125" style="144" customWidth="1"/>
    <col min="746" max="746" width="12.85546875" style="144" customWidth="1"/>
    <col min="747" max="749" width="17.7109375" style="144" customWidth="1"/>
    <col min="750" max="758" width="0" style="144" hidden="1" customWidth="1"/>
    <col min="759" max="759" width="16.85546875" style="144" customWidth="1"/>
    <col min="760" max="983" width="9.140625" style="144"/>
    <col min="984" max="984" width="1.5703125" style="144" customWidth="1"/>
    <col min="985" max="985" width="5.140625" style="144" customWidth="1"/>
    <col min="986" max="986" width="29.42578125" style="144" customWidth="1"/>
    <col min="987" max="987" width="20.42578125" style="144" customWidth="1"/>
    <col min="988" max="988" width="16.28515625" style="144" customWidth="1"/>
    <col min="989" max="994" width="15.7109375" style="144" customWidth="1"/>
    <col min="995" max="995" width="16.5703125" style="144" customWidth="1"/>
    <col min="996" max="996" width="17.85546875" style="144" customWidth="1"/>
    <col min="997" max="997" width="15.85546875" style="144" customWidth="1"/>
    <col min="998" max="999" width="15.7109375" style="144" customWidth="1"/>
    <col min="1000" max="1000" width="16.7109375" style="144" customWidth="1"/>
    <col min="1001" max="1001" width="17.42578125" style="144" customWidth="1"/>
    <col min="1002" max="1002" width="12.85546875" style="144" customWidth="1"/>
    <col min="1003" max="1005" width="17.7109375" style="144" customWidth="1"/>
    <col min="1006" max="1014" width="0" style="144" hidden="1" customWidth="1"/>
    <col min="1015" max="1015" width="16.85546875" style="144" customWidth="1"/>
    <col min="1016" max="1239" width="9.140625" style="144"/>
    <col min="1240" max="1240" width="1.5703125" style="144" customWidth="1"/>
    <col min="1241" max="1241" width="5.140625" style="144" customWidth="1"/>
    <col min="1242" max="1242" width="29.42578125" style="144" customWidth="1"/>
    <col min="1243" max="1243" width="20.42578125" style="144" customWidth="1"/>
    <col min="1244" max="1244" width="16.28515625" style="144" customWidth="1"/>
    <col min="1245" max="1250" width="15.7109375" style="144" customWidth="1"/>
    <col min="1251" max="1251" width="16.5703125" style="144" customWidth="1"/>
    <col min="1252" max="1252" width="17.85546875" style="144" customWidth="1"/>
    <col min="1253" max="1253" width="15.85546875" style="144" customWidth="1"/>
    <col min="1254" max="1255" width="15.7109375" style="144" customWidth="1"/>
    <col min="1256" max="1256" width="16.7109375" style="144" customWidth="1"/>
    <col min="1257" max="1257" width="17.42578125" style="144" customWidth="1"/>
    <col min="1258" max="1258" width="12.85546875" style="144" customWidth="1"/>
    <col min="1259" max="1261" width="17.7109375" style="144" customWidth="1"/>
    <col min="1262" max="1270" width="0" style="144" hidden="1" customWidth="1"/>
    <col min="1271" max="1271" width="16.85546875" style="144" customWidth="1"/>
    <col min="1272" max="1495" width="9.140625" style="144"/>
    <col min="1496" max="1496" width="1.5703125" style="144" customWidth="1"/>
    <col min="1497" max="1497" width="5.140625" style="144" customWidth="1"/>
    <col min="1498" max="1498" width="29.42578125" style="144" customWidth="1"/>
    <col min="1499" max="1499" width="20.42578125" style="144" customWidth="1"/>
    <col min="1500" max="1500" width="16.28515625" style="144" customWidth="1"/>
    <col min="1501" max="1506" width="15.7109375" style="144" customWidth="1"/>
    <col min="1507" max="1507" width="16.5703125" style="144" customWidth="1"/>
    <col min="1508" max="1508" width="17.85546875" style="144" customWidth="1"/>
    <col min="1509" max="1509" width="15.85546875" style="144" customWidth="1"/>
    <col min="1510" max="1511" width="15.7109375" style="144" customWidth="1"/>
    <col min="1512" max="1512" width="16.7109375" style="144" customWidth="1"/>
    <col min="1513" max="1513" width="17.42578125" style="144" customWidth="1"/>
    <col min="1514" max="1514" width="12.85546875" style="144" customWidth="1"/>
    <col min="1515" max="1517" width="17.7109375" style="144" customWidth="1"/>
    <col min="1518" max="1526" width="0" style="144" hidden="1" customWidth="1"/>
    <col min="1527" max="1527" width="16.85546875" style="144" customWidth="1"/>
    <col min="1528" max="1751" width="9.140625" style="144"/>
    <col min="1752" max="1752" width="1.5703125" style="144" customWidth="1"/>
    <col min="1753" max="1753" width="5.140625" style="144" customWidth="1"/>
    <col min="1754" max="1754" width="29.42578125" style="144" customWidth="1"/>
    <col min="1755" max="1755" width="20.42578125" style="144" customWidth="1"/>
    <col min="1756" max="1756" width="16.28515625" style="144" customWidth="1"/>
    <col min="1757" max="1762" width="15.7109375" style="144" customWidth="1"/>
    <col min="1763" max="1763" width="16.5703125" style="144" customWidth="1"/>
    <col min="1764" max="1764" width="17.85546875" style="144" customWidth="1"/>
    <col min="1765" max="1765" width="15.85546875" style="144" customWidth="1"/>
    <col min="1766" max="1767" width="15.7109375" style="144" customWidth="1"/>
    <col min="1768" max="1768" width="16.7109375" style="144" customWidth="1"/>
    <col min="1769" max="1769" width="17.42578125" style="144" customWidth="1"/>
    <col min="1770" max="1770" width="12.85546875" style="144" customWidth="1"/>
    <col min="1771" max="1773" width="17.7109375" style="144" customWidth="1"/>
    <col min="1774" max="1782" width="0" style="144" hidden="1" customWidth="1"/>
    <col min="1783" max="1783" width="16.85546875" style="144" customWidth="1"/>
    <col min="1784" max="2007" width="9.140625" style="144"/>
    <col min="2008" max="2008" width="1.5703125" style="144" customWidth="1"/>
    <col min="2009" max="2009" width="5.140625" style="144" customWidth="1"/>
    <col min="2010" max="2010" width="29.42578125" style="144" customWidth="1"/>
    <col min="2011" max="2011" width="20.42578125" style="144" customWidth="1"/>
    <col min="2012" max="2012" width="16.28515625" style="144" customWidth="1"/>
    <col min="2013" max="2018" width="15.7109375" style="144" customWidth="1"/>
    <col min="2019" max="2019" width="16.5703125" style="144" customWidth="1"/>
    <col min="2020" max="2020" width="17.85546875" style="144" customWidth="1"/>
    <col min="2021" max="2021" width="15.85546875" style="144" customWidth="1"/>
    <col min="2022" max="2023" width="15.7109375" style="144" customWidth="1"/>
    <col min="2024" max="2024" width="16.7109375" style="144" customWidth="1"/>
    <col min="2025" max="2025" width="17.42578125" style="144" customWidth="1"/>
    <col min="2026" max="2026" width="12.85546875" style="144" customWidth="1"/>
    <col min="2027" max="2029" width="17.7109375" style="144" customWidth="1"/>
    <col min="2030" max="2038" width="0" style="144" hidden="1" customWidth="1"/>
    <col min="2039" max="2039" width="16.85546875" style="144" customWidth="1"/>
    <col min="2040" max="2263" width="9.140625" style="144"/>
    <col min="2264" max="2264" width="1.5703125" style="144" customWidth="1"/>
    <col min="2265" max="2265" width="5.140625" style="144" customWidth="1"/>
    <col min="2266" max="2266" width="29.42578125" style="144" customWidth="1"/>
    <col min="2267" max="2267" width="20.42578125" style="144" customWidth="1"/>
    <col min="2268" max="2268" width="16.28515625" style="144" customWidth="1"/>
    <col min="2269" max="2274" width="15.7109375" style="144" customWidth="1"/>
    <col min="2275" max="2275" width="16.5703125" style="144" customWidth="1"/>
    <col min="2276" max="2276" width="17.85546875" style="144" customWidth="1"/>
    <col min="2277" max="2277" width="15.85546875" style="144" customWidth="1"/>
    <col min="2278" max="2279" width="15.7109375" style="144" customWidth="1"/>
    <col min="2280" max="2280" width="16.7109375" style="144" customWidth="1"/>
    <col min="2281" max="2281" width="17.42578125" style="144" customWidth="1"/>
    <col min="2282" max="2282" width="12.85546875" style="144" customWidth="1"/>
    <col min="2283" max="2285" width="17.7109375" style="144" customWidth="1"/>
    <col min="2286" max="2294" width="0" style="144" hidden="1" customWidth="1"/>
    <col min="2295" max="2295" width="16.85546875" style="144" customWidth="1"/>
    <col min="2296" max="2519" width="9.140625" style="144"/>
    <col min="2520" max="2520" width="1.5703125" style="144" customWidth="1"/>
    <col min="2521" max="2521" width="5.140625" style="144" customWidth="1"/>
    <col min="2522" max="2522" width="29.42578125" style="144" customWidth="1"/>
    <col min="2523" max="2523" width="20.42578125" style="144" customWidth="1"/>
    <col min="2524" max="2524" width="16.28515625" style="144" customWidth="1"/>
    <col min="2525" max="2530" width="15.7109375" style="144" customWidth="1"/>
    <col min="2531" max="2531" width="16.5703125" style="144" customWidth="1"/>
    <col min="2532" max="2532" width="17.85546875" style="144" customWidth="1"/>
    <col min="2533" max="2533" width="15.85546875" style="144" customWidth="1"/>
    <col min="2534" max="2535" width="15.7109375" style="144" customWidth="1"/>
    <col min="2536" max="2536" width="16.7109375" style="144" customWidth="1"/>
    <col min="2537" max="2537" width="17.42578125" style="144" customWidth="1"/>
    <col min="2538" max="2538" width="12.85546875" style="144" customWidth="1"/>
    <col min="2539" max="2541" width="17.7109375" style="144" customWidth="1"/>
    <col min="2542" max="2550" width="0" style="144" hidden="1" customWidth="1"/>
    <col min="2551" max="2551" width="16.85546875" style="144" customWidth="1"/>
    <col min="2552" max="2775" width="9.140625" style="144"/>
    <col min="2776" max="2776" width="1.5703125" style="144" customWidth="1"/>
    <col min="2777" max="2777" width="5.140625" style="144" customWidth="1"/>
    <col min="2778" max="2778" width="29.42578125" style="144" customWidth="1"/>
    <col min="2779" max="2779" width="20.42578125" style="144" customWidth="1"/>
    <col min="2780" max="2780" width="16.28515625" style="144" customWidth="1"/>
    <col min="2781" max="2786" width="15.7109375" style="144" customWidth="1"/>
    <col min="2787" max="2787" width="16.5703125" style="144" customWidth="1"/>
    <col min="2788" max="2788" width="17.85546875" style="144" customWidth="1"/>
    <col min="2789" max="2789" width="15.85546875" style="144" customWidth="1"/>
    <col min="2790" max="2791" width="15.7109375" style="144" customWidth="1"/>
    <col min="2792" max="2792" width="16.7109375" style="144" customWidth="1"/>
    <col min="2793" max="2793" width="17.42578125" style="144" customWidth="1"/>
    <col min="2794" max="2794" width="12.85546875" style="144" customWidth="1"/>
    <col min="2795" max="2797" width="17.7109375" style="144" customWidth="1"/>
    <col min="2798" max="2806" width="0" style="144" hidden="1" customWidth="1"/>
    <col min="2807" max="2807" width="16.85546875" style="144" customWidth="1"/>
    <col min="2808" max="3031" width="9.140625" style="144"/>
    <col min="3032" max="3032" width="1.5703125" style="144" customWidth="1"/>
    <col min="3033" max="3033" width="5.140625" style="144" customWidth="1"/>
    <col min="3034" max="3034" width="29.42578125" style="144" customWidth="1"/>
    <col min="3035" max="3035" width="20.42578125" style="144" customWidth="1"/>
    <col min="3036" max="3036" width="16.28515625" style="144" customWidth="1"/>
    <col min="3037" max="3042" width="15.7109375" style="144" customWidth="1"/>
    <col min="3043" max="3043" width="16.5703125" style="144" customWidth="1"/>
    <col min="3044" max="3044" width="17.85546875" style="144" customWidth="1"/>
    <col min="3045" max="3045" width="15.85546875" style="144" customWidth="1"/>
    <col min="3046" max="3047" width="15.7109375" style="144" customWidth="1"/>
    <col min="3048" max="3048" width="16.7109375" style="144" customWidth="1"/>
    <col min="3049" max="3049" width="17.42578125" style="144" customWidth="1"/>
    <col min="3050" max="3050" width="12.85546875" style="144" customWidth="1"/>
    <col min="3051" max="3053" width="17.7109375" style="144" customWidth="1"/>
    <col min="3054" max="3062" width="0" style="144" hidden="1" customWidth="1"/>
    <col min="3063" max="3063" width="16.85546875" style="144" customWidth="1"/>
    <col min="3064" max="3287" width="9.140625" style="144"/>
    <col min="3288" max="3288" width="1.5703125" style="144" customWidth="1"/>
    <col min="3289" max="3289" width="5.140625" style="144" customWidth="1"/>
    <col min="3290" max="3290" width="29.42578125" style="144" customWidth="1"/>
    <col min="3291" max="3291" width="20.42578125" style="144" customWidth="1"/>
    <col min="3292" max="3292" width="16.28515625" style="144" customWidth="1"/>
    <col min="3293" max="3298" width="15.7109375" style="144" customWidth="1"/>
    <col min="3299" max="3299" width="16.5703125" style="144" customWidth="1"/>
    <col min="3300" max="3300" width="17.85546875" style="144" customWidth="1"/>
    <col min="3301" max="3301" width="15.85546875" style="144" customWidth="1"/>
    <col min="3302" max="3303" width="15.7109375" style="144" customWidth="1"/>
    <col min="3304" max="3304" width="16.7109375" style="144" customWidth="1"/>
    <col min="3305" max="3305" width="17.42578125" style="144" customWidth="1"/>
    <col min="3306" max="3306" width="12.85546875" style="144" customWidth="1"/>
    <col min="3307" max="3309" width="17.7109375" style="144" customWidth="1"/>
    <col min="3310" max="3318" width="0" style="144" hidden="1" customWidth="1"/>
    <col min="3319" max="3319" width="16.85546875" style="144" customWidth="1"/>
    <col min="3320" max="3543" width="9.140625" style="144"/>
    <col min="3544" max="3544" width="1.5703125" style="144" customWidth="1"/>
    <col min="3545" max="3545" width="5.140625" style="144" customWidth="1"/>
    <col min="3546" max="3546" width="29.42578125" style="144" customWidth="1"/>
    <col min="3547" max="3547" width="20.42578125" style="144" customWidth="1"/>
    <col min="3548" max="3548" width="16.28515625" style="144" customWidth="1"/>
    <col min="3549" max="3554" width="15.7109375" style="144" customWidth="1"/>
    <col min="3555" max="3555" width="16.5703125" style="144" customWidth="1"/>
    <col min="3556" max="3556" width="17.85546875" style="144" customWidth="1"/>
    <col min="3557" max="3557" width="15.85546875" style="144" customWidth="1"/>
    <col min="3558" max="3559" width="15.7109375" style="144" customWidth="1"/>
    <col min="3560" max="3560" width="16.7109375" style="144" customWidth="1"/>
    <col min="3561" max="3561" width="17.42578125" style="144" customWidth="1"/>
    <col min="3562" max="3562" width="12.85546875" style="144" customWidth="1"/>
    <col min="3563" max="3565" width="17.7109375" style="144" customWidth="1"/>
    <col min="3566" max="3574" width="0" style="144" hidden="1" customWidth="1"/>
    <col min="3575" max="3575" width="16.85546875" style="144" customWidth="1"/>
    <col min="3576" max="3799" width="9.140625" style="144"/>
    <col min="3800" max="3800" width="1.5703125" style="144" customWidth="1"/>
    <col min="3801" max="3801" width="5.140625" style="144" customWidth="1"/>
    <col min="3802" max="3802" width="29.42578125" style="144" customWidth="1"/>
    <col min="3803" max="3803" width="20.42578125" style="144" customWidth="1"/>
    <col min="3804" max="3804" width="16.28515625" style="144" customWidth="1"/>
    <col min="3805" max="3810" width="15.7109375" style="144" customWidth="1"/>
    <col min="3811" max="3811" width="16.5703125" style="144" customWidth="1"/>
    <col min="3812" max="3812" width="17.85546875" style="144" customWidth="1"/>
    <col min="3813" max="3813" width="15.85546875" style="144" customWidth="1"/>
    <col min="3814" max="3815" width="15.7109375" style="144" customWidth="1"/>
    <col min="3816" max="3816" width="16.7109375" style="144" customWidth="1"/>
    <col min="3817" max="3817" width="17.42578125" style="144" customWidth="1"/>
    <col min="3818" max="3818" width="12.85546875" style="144" customWidth="1"/>
    <col min="3819" max="3821" width="17.7109375" style="144" customWidth="1"/>
    <col min="3822" max="3830" width="0" style="144" hidden="1" customWidth="1"/>
    <col min="3831" max="3831" width="16.85546875" style="144" customWidth="1"/>
    <col min="3832" max="4055" width="9.140625" style="144"/>
    <col min="4056" max="4056" width="1.5703125" style="144" customWidth="1"/>
    <col min="4057" max="4057" width="5.140625" style="144" customWidth="1"/>
    <col min="4058" max="4058" width="29.42578125" style="144" customWidth="1"/>
    <col min="4059" max="4059" width="20.42578125" style="144" customWidth="1"/>
    <col min="4060" max="4060" width="16.28515625" style="144" customWidth="1"/>
    <col min="4061" max="4066" width="15.7109375" style="144" customWidth="1"/>
    <col min="4067" max="4067" width="16.5703125" style="144" customWidth="1"/>
    <col min="4068" max="4068" width="17.85546875" style="144" customWidth="1"/>
    <col min="4069" max="4069" width="15.85546875" style="144" customWidth="1"/>
    <col min="4070" max="4071" width="15.7109375" style="144" customWidth="1"/>
    <col min="4072" max="4072" width="16.7109375" style="144" customWidth="1"/>
    <col min="4073" max="4073" width="17.42578125" style="144" customWidth="1"/>
    <col min="4074" max="4074" width="12.85546875" style="144" customWidth="1"/>
    <col min="4075" max="4077" width="17.7109375" style="144" customWidth="1"/>
    <col min="4078" max="4086" width="0" style="144" hidden="1" customWidth="1"/>
    <col min="4087" max="4087" width="16.85546875" style="144" customWidth="1"/>
    <col min="4088" max="4311" width="9.140625" style="144"/>
    <col min="4312" max="4312" width="1.5703125" style="144" customWidth="1"/>
    <col min="4313" max="4313" width="5.140625" style="144" customWidth="1"/>
    <col min="4314" max="4314" width="29.42578125" style="144" customWidth="1"/>
    <col min="4315" max="4315" width="20.42578125" style="144" customWidth="1"/>
    <col min="4316" max="4316" width="16.28515625" style="144" customWidth="1"/>
    <col min="4317" max="4322" width="15.7109375" style="144" customWidth="1"/>
    <col min="4323" max="4323" width="16.5703125" style="144" customWidth="1"/>
    <col min="4324" max="4324" width="17.85546875" style="144" customWidth="1"/>
    <col min="4325" max="4325" width="15.85546875" style="144" customWidth="1"/>
    <col min="4326" max="4327" width="15.7109375" style="144" customWidth="1"/>
    <col min="4328" max="4328" width="16.7109375" style="144" customWidth="1"/>
    <col min="4329" max="4329" width="17.42578125" style="144" customWidth="1"/>
    <col min="4330" max="4330" width="12.85546875" style="144" customWidth="1"/>
    <col min="4331" max="4333" width="17.7109375" style="144" customWidth="1"/>
    <col min="4334" max="4342" width="0" style="144" hidden="1" customWidth="1"/>
    <col min="4343" max="4343" width="16.85546875" style="144" customWidth="1"/>
    <col min="4344" max="4567" width="9.140625" style="144"/>
    <col min="4568" max="4568" width="1.5703125" style="144" customWidth="1"/>
    <col min="4569" max="4569" width="5.140625" style="144" customWidth="1"/>
    <col min="4570" max="4570" width="29.42578125" style="144" customWidth="1"/>
    <col min="4571" max="4571" width="20.42578125" style="144" customWidth="1"/>
    <col min="4572" max="4572" width="16.28515625" style="144" customWidth="1"/>
    <col min="4573" max="4578" width="15.7109375" style="144" customWidth="1"/>
    <col min="4579" max="4579" width="16.5703125" style="144" customWidth="1"/>
    <col min="4580" max="4580" width="17.85546875" style="144" customWidth="1"/>
    <col min="4581" max="4581" width="15.85546875" style="144" customWidth="1"/>
    <col min="4582" max="4583" width="15.7109375" style="144" customWidth="1"/>
    <col min="4584" max="4584" width="16.7109375" style="144" customWidth="1"/>
    <col min="4585" max="4585" width="17.42578125" style="144" customWidth="1"/>
    <col min="4586" max="4586" width="12.85546875" style="144" customWidth="1"/>
    <col min="4587" max="4589" width="17.7109375" style="144" customWidth="1"/>
    <col min="4590" max="4598" width="0" style="144" hidden="1" customWidth="1"/>
    <col min="4599" max="4599" width="16.85546875" style="144" customWidth="1"/>
    <col min="4600" max="4823" width="9.140625" style="144"/>
    <col min="4824" max="4824" width="1.5703125" style="144" customWidth="1"/>
    <col min="4825" max="4825" width="5.140625" style="144" customWidth="1"/>
    <col min="4826" max="4826" width="29.42578125" style="144" customWidth="1"/>
    <col min="4827" max="4827" width="20.42578125" style="144" customWidth="1"/>
    <col min="4828" max="4828" width="16.28515625" style="144" customWidth="1"/>
    <col min="4829" max="4834" width="15.7109375" style="144" customWidth="1"/>
    <col min="4835" max="4835" width="16.5703125" style="144" customWidth="1"/>
    <col min="4836" max="4836" width="17.85546875" style="144" customWidth="1"/>
    <col min="4837" max="4837" width="15.85546875" style="144" customWidth="1"/>
    <col min="4838" max="4839" width="15.7109375" style="144" customWidth="1"/>
    <col min="4840" max="4840" width="16.7109375" style="144" customWidth="1"/>
    <col min="4841" max="4841" width="17.42578125" style="144" customWidth="1"/>
    <col min="4842" max="4842" width="12.85546875" style="144" customWidth="1"/>
    <col min="4843" max="4845" width="17.7109375" style="144" customWidth="1"/>
    <col min="4846" max="4854" width="0" style="144" hidden="1" customWidth="1"/>
    <col min="4855" max="4855" width="16.85546875" style="144" customWidth="1"/>
    <col min="4856" max="5079" width="9.140625" style="144"/>
    <col min="5080" max="5080" width="1.5703125" style="144" customWidth="1"/>
    <col min="5081" max="5081" width="5.140625" style="144" customWidth="1"/>
    <col min="5082" max="5082" width="29.42578125" style="144" customWidth="1"/>
    <col min="5083" max="5083" width="20.42578125" style="144" customWidth="1"/>
    <col min="5084" max="5084" width="16.28515625" style="144" customWidth="1"/>
    <col min="5085" max="5090" width="15.7109375" style="144" customWidth="1"/>
    <col min="5091" max="5091" width="16.5703125" style="144" customWidth="1"/>
    <col min="5092" max="5092" width="17.85546875" style="144" customWidth="1"/>
    <col min="5093" max="5093" width="15.85546875" style="144" customWidth="1"/>
    <col min="5094" max="5095" width="15.7109375" style="144" customWidth="1"/>
    <col min="5096" max="5096" width="16.7109375" style="144" customWidth="1"/>
    <col min="5097" max="5097" width="17.42578125" style="144" customWidth="1"/>
    <col min="5098" max="5098" width="12.85546875" style="144" customWidth="1"/>
    <col min="5099" max="5101" width="17.7109375" style="144" customWidth="1"/>
    <col min="5102" max="5110" width="0" style="144" hidden="1" customWidth="1"/>
    <col min="5111" max="5111" width="16.85546875" style="144" customWidth="1"/>
    <col min="5112" max="5335" width="9.140625" style="144"/>
    <col min="5336" max="5336" width="1.5703125" style="144" customWidth="1"/>
    <col min="5337" max="5337" width="5.140625" style="144" customWidth="1"/>
    <col min="5338" max="5338" width="29.42578125" style="144" customWidth="1"/>
    <col min="5339" max="5339" width="20.42578125" style="144" customWidth="1"/>
    <col min="5340" max="5340" width="16.28515625" style="144" customWidth="1"/>
    <col min="5341" max="5346" width="15.7109375" style="144" customWidth="1"/>
    <col min="5347" max="5347" width="16.5703125" style="144" customWidth="1"/>
    <col min="5348" max="5348" width="17.85546875" style="144" customWidth="1"/>
    <col min="5349" max="5349" width="15.85546875" style="144" customWidth="1"/>
    <col min="5350" max="5351" width="15.7109375" style="144" customWidth="1"/>
    <col min="5352" max="5352" width="16.7109375" style="144" customWidth="1"/>
    <col min="5353" max="5353" width="17.42578125" style="144" customWidth="1"/>
    <col min="5354" max="5354" width="12.85546875" style="144" customWidth="1"/>
    <col min="5355" max="5357" width="17.7109375" style="144" customWidth="1"/>
    <col min="5358" max="5366" width="0" style="144" hidden="1" customWidth="1"/>
    <col min="5367" max="5367" width="16.85546875" style="144" customWidth="1"/>
    <col min="5368" max="5591" width="9.140625" style="144"/>
    <col min="5592" max="5592" width="1.5703125" style="144" customWidth="1"/>
    <col min="5593" max="5593" width="5.140625" style="144" customWidth="1"/>
    <col min="5594" max="5594" width="29.42578125" style="144" customWidth="1"/>
    <col min="5595" max="5595" width="20.42578125" style="144" customWidth="1"/>
    <col min="5596" max="5596" width="16.28515625" style="144" customWidth="1"/>
    <col min="5597" max="5602" width="15.7109375" style="144" customWidth="1"/>
    <col min="5603" max="5603" width="16.5703125" style="144" customWidth="1"/>
    <col min="5604" max="5604" width="17.85546875" style="144" customWidth="1"/>
    <col min="5605" max="5605" width="15.85546875" style="144" customWidth="1"/>
    <col min="5606" max="5607" width="15.7109375" style="144" customWidth="1"/>
    <col min="5608" max="5608" width="16.7109375" style="144" customWidth="1"/>
    <col min="5609" max="5609" width="17.42578125" style="144" customWidth="1"/>
    <col min="5610" max="5610" width="12.85546875" style="144" customWidth="1"/>
    <col min="5611" max="5613" width="17.7109375" style="144" customWidth="1"/>
    <col min="5614" max="5622" width="0" style="144" hidden="1" customWidth="1"/>
    <col min="5623" max="5623" width="16.85546875" style="144" customWidth="1"/>
    <col min="5624" max="5847" width="9.140625" style="144"/>
    <col min="5848" max="5848" width="1.5703125" style="144" customWidth="1"/>
    <col min="5849" max="5849" width="5.140625" style="144" customWidth="1"/>
    <col min="5850" max="5850" width="29.42578125" style="144" customWidth="1"/>
    <col min="5851" max="5851" width="20.42578125" style="144" customWidth="1"/>
    <col min="5852" max="5852" width="16.28515625" style="144" customWidth="1"/>
    <col min="5853" max="5858" width="15.7109375" style="144" customWidth="1"/>
    <col min="5859" max="5859" width="16.5703125" style="144" customWidth="1"/>
    <col min="5860" max="5860" width="17.85546875" style="144" customWidth="1"/>
    <col min="5861" max="5861" width="15.85546875" style="144" customWidth="1"/>
    <col min="5862" max="5863" width="15.7109375" style="144" customWidth="1"/>
    <col min="5864" max="5864" width="16.7109375" style="144" customWidth="1"/>
    <col min="5865" max="5865" width="17.42578125" style="144" customWidth="1"/>
    <col min="5866" max="5866" width="12.85546875" style="144" customWidth="1"/>
    <col min="5867" max="5869" width="17.7109375" style="144" customWidth="1"/>
    <col min="5870" max="5878" width="0" style="144" hidden="1" customWidth="1"/>
    <col min="5879" max="5879" width="16.85546875" style="144" customWidth="1"/>
    <col min="5880" max="6103" width="9.140625" style="144"/>
    <col min="6104" max="6104" width="1.5703125" style="144" customWidth="1"/>
    <col min="6105" max="6105" width="5.140625" style="144" customWidth="1"/>
    <col min="6106" max="6106" width="29.42578125" style="144" customWidth="1"/>
    <col min="6107" max="6107" width="20.42578125" style="144" customWidth="1"/>
    <col min="6108" max="6108" width="16.28515625" style="144" customWidth="1"/>
    <col min="6109" max="6114" width="15.7109375" style="144" customWidth="1"/>
    <col min="6115" max="6115" width="16.5703125" style="144" customWidth="1"/>
    <col min="6116" max="6116" width="17.85546875" style="144" customWidth="1"/>
    <col min="6117" max="6117" width="15.85546875" style="144" customWidth="1"/>
    <col min="6118" max="6119" width="15.7109375" style="144" customWidth="1"/>
    <col min="6120" max="6120" width="16.7109375" style="144" customWidth="1"/>
    <col min="6121" max="6121" width="17.42578125" style="144" customWidth="1"/>
    <col min="6122" max="6122" width="12.85546875" style="144" customWidth="1"/>
    <col min="6123" max="6125" width="17.7109375" style="144" customWidth="1"/>
    <col min="6126" max="6134" width="0" style="144" hidden="1" customWidth="1"/>
    <col min="6135" max="6135" width="16.85546875" style="144" customWidth="1"/>
    <col min="6136" max="6359" width="9.140625" style="144"/>
    <col min="6360" max="6360" width="1.5703125" style="144" customWidth="1"/>
    <col min="6361" max="6361" width="5.140625" style="144" customWidth="1"/>
    <col min="6362" max="6362" width="29.42578125" style="144" customWidth="1"/>
    <col min="6363" max="6363" width="20.42578125" style="144" customWidth="1"/>
    <col min="6364" max="6364" width="16.28515625" style="144" customWidth="1"/>
    <col min="6365" max="6370" width="15.7109375" style="144" customWidth="1"/>
    <col min="6371" max="6371" width="16.5703125" style="144" customWidth="1"/>
    <col min="6372" max="6372" width="17.85546875" style="144" customWidth="1"/>
    <col min="6373" max="6373" width="15.85546875" style="144" customWidth="1"/>
    <col min="6374" max="6375" width="15.7109375" style="144" customWidth="1"/>
    <col min="6376" max="6376" width="16.7109375" style="144" customWidth="1"/>
    <col min="6377" max="6377" width="17.42578125" style="144" customWidth="1"/>
    <col min="6378" max="6378" width="12.85546875" style="144" customWidth="1"/>
    <col min="6379" max="6381" width="17.7109375" style="144" customWidth="1"/>
    <col min="6382" max="6390" width="0" style="144" hidden="1" customWidth="1"/>
    <col min="6391" max="6391" width="16.85546875" style="144" customWidth="1"/>
    <col min="6392" max="6615" width="9.140625" style="144"/>
    <col min="6616" max="6616" width="1.5703125" style="144" customWidth="1"/>
    <col min="6617" max="6617" width="5.140625" style="144" customWidth="1"/>
    <col min="6618" max="6618" width="29.42578125" style="144" customWidth="1"/>
    <col min="6619" max="6619" width="20.42578125" style="144" customWidth="1"/>
    <col min="6620" max="6620" width="16.28515625" style="144" customWidth="1"/>
    <col min="6621" max="6626" width="15.7109375" style="144" customWidth="1"/>
    <col min="6627" max="6627" width="16.5703125" style="144" customWidth="1"/>
    <col min="6628" max="6628" width="17.85546875" style="144" customWidth="1"/>
    <col min="6629" max="6629" width="15.85546875" style="144" customWidth="1"/>
    <col min="6630" max="6631" width="15.7109375" style="144" customWidth="1"/>
    <col min="6632" max="6632" width="16.7109375" style="144" customWidth="1"/>
    <col min="6633" max="6633" width="17.42578125" style="144" customWidth="1"/>
    <col min="6634" max="6634" width="12.85546875" style="144" customWidth="1"/>
    <col min="6635" max="6637" width="17.7109375" style="144" customWidth="1"/>
    <col min="6638" max="6646" width="0" style="144" hidden="1" customWidth="1"/>
    <col min="6647" max="6647" width="16.85546875" style="144" customWidth="1"/>
    <col min="6648" max="6871" width="9.140625" style="144"/>
    <col min="6872" max="6872" width="1.5703125" style="144" customWidth="1"/>
    <col min="6873" max="6873" width="5.140625" style="144" customWidth="1"/>
    <col min="6874" max="6874" width="29.42578125" style="144" customWidth="1"/>
    <col min="6875" max="6875" width="20.42578125" style="144" customWidth="1"/>
    <col min="6876" max="6876" width="16.28515625" style="144" customWidth="1"/>
    <col min="6877" max="6882" width="15.7109375" style="144" customWidth="1"/>
    <col min="6883" max="6883" width="16.5703125" style="144" customWidth="1"/>
    <col min="6884" max="6884" width="17.85546875" style="144" customWidth="1"/>
    <col min="6885" max="6885" width="15.85546875" style="144" customWidth="1"/>
    <col min="6886" max="6887" width="15.7109375" style="144" customWidth="1"/>
    <col min="6888" max="6888" width="16.7109375" style="144" customWidth="1"/>
    <col min="6889" max="6889" width="17.42578125" style="144" customWidth="1"/>
    <col min="6890" max="6890" width="12.85546875" style="144" customWidth="1"/>
    <col min="6891" max="6893" width="17.7109375" style="144" customWidth="1"/>
    <col min="6894" max="6902" width="0" style="144" hidden="1" customWidth="1"/>
    <col min="6903" max="6903" width="16.85546875" style="144" customWidth="1"/>
    <col min="6904" max="7127" width="9.140625" style="144"/>
    <col min="7128" max="7128" width="1.5703125" style="144" customWidth="1"/>
    <col min="7129" max="7129" width="5.140625" style="144" customWidth="1"/>
    <col min="7130" max="7130" width="29.42578125" style="144" customWidth="1"/>
    <col min="7131" max="7131" width="20.42578125" style="144" customWidth="1"/>
    <col min="7132" max="7132" width="16.28515625" style="144" customWidth="1"/>
    <col min="7133" max="7138" width="15.7109375" style="144" customWidth="1"/>
    <col min="7139" max="7139" width="16.5703125" style="144" customWidth="1"/>
    <col min="7140" max="7140" width="17.85546875" style="144" customWidth="1"/>
    <col min="7141" max="7141" width="15.85546875" style="144" customWidth="1"/>
    <col min="7142" max="7143" width="15.7109375" style="144" customWidth="1"/>
    <col min="7144" max="7144" width="16.7109375" style="144" customWidth="1"/>
    <col min="7145" max="7145" width="17.42578125" style="144" customWidth="1"/>
    <col min="7146" max="7146" width="12.85546875" style="144" customWidth="1"/>
    <col min="7147" max="7149" width="17.7109375" style="144" customWidth="1"/>
    <col min="7150" max="7158" width="0" style="144" hidden="1" customWidth="1"/>
    <col min="7159" max="7159" width="16.85546875" style="144" customWidth="1"/>
    <col min="7160" max="7383" width="9.140625" style="144"/>
    <col min="7384" max="7384" width="1.5703125" style="144" customWidth="1"/>
    <col min="7385" max="7385" width="5.140625" style="144" customWidth="1"/>
    <col min="7386" max="7386" width="29.42578125" style="144" customWidth="1"/>
    <col min="7387" max="7387" width="20.42578125" style="144" customWidth="1"/>
    <col min="7388" max="7388" width="16.28515625" style="144" customWidth="1"/>
    <col min="7389" max="7394" width="15.7109375" style="144" customWidth="1"/>
    <col min="7395" max="7395" width="16.5703125" style="144" customWidth="1"/>
    <col min="7396" max="7396" width="17.85546875" style="144" customWidth="1"/>
    <col min="7397" max="7397" width="15.85546875" style="144" customWidth="1"/>
    <col min="7398" max="7399" width="15.7109375" style="144" customWidth="1"/>
    <col min="7400" max="7400" width="16.7109375" style="144" customWidth="1"/>
    <col min="7401" max="7401" width="17.42578125" style="144" customWidth="1"/>
    <col min="7402" max="7402" width="12.85546875" style="144" customWidth="1"/>
    <col min="7403" max="7405" width="17.7109375" style="144" customWidth="1"/>
    <col min="7406" max="7414" width="0" style="144" hidden="1" customWidth="1"/>
    <col min="7415" max="7415" width="16.85546875" style="144" customWidth="1"/>
    <col min="7416" max="7639" width="9.140625" style="144"/>
    <col min="7640" max="7640" width="1.5703125" style="144" customWidth="1"/>
    <col min="7641" max="7641" width="5.140625" style="144" customWidth="1"/>
    <col min="7642" max="7642" width="29.42578125" style="144" customWidth="1"/>
    <col min="7643" max="7643" width="20.42578125" style="144" customWidth="1"/>
    <col min="7644" max="7644" width="16.28515625" style="144" customWidth="1"/>
    <col min="7645" max="7650" width="15.7109375" style="144" customWidth="1"/>
    <col min="7651" max="7651" width="16.5703125" style="144" customWidth="1"/>
    <col min="7652" max="7652" width="17.85546875" style="144" customWidth="1"/>
    <col min="7653" max="7653" width="15.85546875" style="144" customWidth="1"/>
    <col min="7654" max="7655" width="15.7109375" style="144" customWidth="1"/>
    <col min="7656" max="7656" width="16.7109375" style="144" customWidth="1"/>
    <col min="7657" max="7657" width="17.42578125" style="144" customWidth="1"/>
    <col min="7658" max="7658" width="12.85546875" style="144" customWidth="1"/>
    <col min="7659" max="7661" width="17.7109375" style="144" customWidth="1"/>
    <col min="7662" max="7670" width="0" style="144" hidden="1" customWidth="1"/>
    <col min="7671" max="7671" width="16.85546875" style="144" customWidth="1"/>
    <col min="7672" max="7895" width="9.140625" style="144"/>
    <col min="7896" max="7896" width="1.5703125" style="144" customWidth="1"/>
    <col min="7897" max="7897" width="5.140625" style="144" customWidth="1"/>
    <col min="7898" max="7898" width="29.42578125" style="144" customWidth="1"/>
    <col min="7899" max="7899" width="20.42578125" style="144" customWidth="1"/>
    <col min="7900" max="7900" width="16.28515625" style="144" customWidth="1"/>
    <col min="7901" max="7906" width="15.7109375" style="144" customWidth="1"/>
    <col min="7907" max="7907" width="16.5703125" style="144" customWidth="1"/>
    <col min="7908" max="7908" width="17.85546875" style="144" customWidth="1"/>
    <col min="7909" max="7909" width="15.85546875" style="144" customWidth="1"/>
    <col min="7910" max="7911" width="15.7109375" style="144" customWidth="1"/>
    <col min="7912" max="7912" width="16.7109375" style="144" customWidth="1"/>
    <col min="7913" max="7913" width="17.42578125" style="144" customWidth="1"/>
    <col min="7914" max="7914" width="12.85546875" style="144" customWidth="1"/>
    <col min="7915" max="7917" width="17.7109375" style="144" customWidth="1"/>
    <col min="7918" max="7926" width="0" style="144" hidden="1" customWidth="1"/>
    <col min="7927" max="7927" width="16.85546875" style="144" customWidth="1"/>
    <col min="7928" max="8151" width="9.140625" style="144"/>
    <col min="8152" max="8152" width="1.5703125" style="144" customWidth="1"/>
    <col min="8153" max="8153" width="5.140625" style="144" customWidth="1"/>
    <col min="8154" max="8154" width="29.42578125" style="144" customWidth="1"/>
    <col min="8155" max="8155" width="20.42578125" style="144" customWidth="1"/>
    <col min="8156" max="8156" width="16.28515625" style="144" customWidth="1"/>
    <col min="8157" max="8162" width="15.7109375" style="144" customWidth="1"/>
    <col min="8163" max="8163" width="16.5703125" style="144" customWidth="1"/>
    <col min="8164" max="8164" width="17.85546875" style="144" customWidth="1"/>
    <col min="8165" max="8165" width="15.85546875" style="144" customWidth="1"/>
    <col min="8166" max="8167" width="15.7109375" style="144" customWidth="1"/>
    <col min="8168" max="8168" width="16.7109375" style="144" customWidth="1"/>
    <col min="8169" max="8169" width="17.42578125" style="144" customWidth="1"/>
    <col min="8170" max="8170" width="12.85546875" style="144" customWidth="1"/>
    <col min="8171" max="8173" width="17.7109375" style="144" customWidth="1"/>
    <col min="8174" max="8182" width="0" style="144" hidden="1" customWidth="1"/>
    <col min="8183" max="8183" width="16.85546875" style="144" customWidth="1"/>
    <col min="8184" max="8407" width="9.140625" style="144"/>
    <col min="8408" max="8408" width="1.5703125" style="144" customWidth="1"/>
    <col min="8409" max="8409" width="5.140625" style="144" customWidth="1"/>
    <col min="8410" max="8410" width="29.42578125" style="144" customWidth="1"/>
    <col min="8411" max="8411" width="20.42578125" style="144" customWidth="1"/>
    <col min="8412" max="8412" width="16.28515625" style="144" customWidth="1"/>
    <col min="8413" max="8418" width="15.7109375" style="144" customWidth="1"/>
    <col min="8419" max="8419" width="16.5703125" style="144" customWidth="1"/>
    <col min="8420" max="8420" width="17.85546875" style="144" customWidth="1"/>
    <col min="8421" max="8421" width="15.85546875" style="144" customWidth="1"/>
    <col min="8422" max="8423" width="15.7109375" style="144" customWidth="1"/>
    <col min="8424" max="8424" width="16.7109375" style="144" customWidth="1"/>
    <col min="8425" max="8425" width="17.42578125" style="144" customWidth="1"/>
    <col min="8426" max="8426" width="12.85546875" style="144" customWidth="1"/>
    <col min="8427" max="8429" width="17.7109375" style="144" customWidth="1"/>
    <col min="8430" max="8438" width="0" style="144" hidden="1" customWidth="1"/>
    <col min="8439" max="8439" width="16.85546875" style="144" customWidth="1"/>
    <col min="8440" max="8663" width="9.140625" style="144"/>
    <col min="8664" max="8664" width="1.5703125" style="144" customWidth="1"/>
    <col min="8665" max="8665" width="5.140625" style="144" customWidth="1"/>
    <col min="8666" max="8666" width="29.42578125" style="144" customWidth="1"/>
    <col min="8667" max="8667" width="20.42578125" style="144" customWidth="1"/>
    <col min="8668" max="8668" width="16.28515625" style="144" customWidth="1"/>
    <col min="8669" max="8674" width="15.7109375" style="144" customWidth="1"/>
    <col min="8675" max="8675" width="16.5703125" style="144" customWidth="1"/>
    <col min="8676" max="8676" width="17.85546875" style="144" customWidth="1"/>
    <col min="8677" max="8677" width="15.85546875" style="144" customWidth="1"/>
    <col min="8678" max="8679" width="15.7109375" style="144" customWidth="1"/>
    <col min="8680" max="8680" width="16.7109375" style="144" customWidth="1"/>
    <col min="8681" max="8681" width="17.42578125" style="144" customWidth="1"/>
    <col min="8682" max="8682" width="12.85546875" style="144" customWidth="1"/>
    <col min="8683" max="8685" width="17.7109375" style="144" customWidth="1"/>
    <col min="8686" max="8694" width="0" style="144" hidden="1" customWidth="1"/>
    <col min="8695" max="8695" width="16.85546875" style="144" customWidth="1"/>
    <col min="8696" max="8919" width="9.140625" style="144"/>
    <col min="8920" max="8920" width="1.5703125" style="144" customWidth="1"/>
    <col min="8921" max="8921" width="5.140625" style="144" customWidth="1"/>
    <col min="8922" max="8922" width="29.42578125" style="144" customWidth="1"/>
    <col min="8923" max="8923" width="20.42578125" style="144" customWidth="1"/>
    <col min="8924" max="8924" width="16.28515625" style="144" customWidth="1"/>
    <col min="8925" max="8930" width="15.7109375" style="144" customWidth="1"/>
    <col min="8931" max="8931" width="16.5703125" style="144" customWidth="1"/>
    <col min="8932" max="8932" width="17.85546875" style="144" customWidth="1"/>
    <col min="8933" max="8933" width="15.85546875" style="144" customWidth="1"/>
    <col min="8934" max="8935" width="15.7109375" style="144" customWidth="1"/>
    <col min="8936" max="8936" width="16.7109375" style="144" customWidth="1"/>
    <col min="8937" max="8937" width="17.42578125" style="144" customWidth="1"/>
    <col min="8938" max="8938" width="12.85546875" style="144" customWidth="1"/>
    <col min="8939" max="8941" width="17.7109375" style="144" customWidth="1"/>
    <col min="8942" max="8950" width="0" style="144" hidden="1" customWidth="1"/>
    <col min="8951" max="8951" width="16.85546875" style="144" customWidth="1"/>
    <col min="8952" max="9175" width="9.140625" style="144"/>
    <col min="9176" max="9176" width="1.5703125" style="144" customWidth="1"/>
    <col min="9177" max="9177" width="5.140625" style="144" customWidth="1"/>
    <col min="9178" max="9178" width="29.42578125" style="144" customWidth="1"/>
    <col min="9179" max="9179" width="20.42578125" style="144" customWidth="1"/>
    <col min="9180" max="9180" width="16.28515625" style="144" customWidth="1"/>
    <col min="9181" max="9186" width="15.7109375" style="144" customWidth="1"/>
    <col min="9187" max="9187" width="16.5703125" style="144" customWidth="1"/>
    <col min="9188" max="9188" width="17.85546875" style="144" customWidth="1"/>
    <col min="9189" max="9189" width="15.85546875" style="144" customWidth="1"/>
    <col min="9190" max="9191" width="15.7109375" style="144" customWidth="1"/>
    <col min="9192" max="9192" width="16.7109375" style="144" customWidth="1"/>
    <col min="9193" max="9193" width="17.42578125" style="144" customWidth="1"/>
    <col min="9194" max="9194" width="12.85546875" style="144" customWidth="1"/>
    <col min="9195" max="9197" width="17.7109375" style="144" customWidth="1"/>
    <col min="9198" max="9206" width="0" style="144" hidden="1" customWidth="1"/>
    <col min="9207" max="9207" width="16.85546875" style="144" customWidth="1"/>
    <col min="9208" max="9431" width="9.140625" style="144"/>
    <col min="9432" max="9432" width="1.5703125" style="144" customWidth="1"/>
    <col min="9433" max="9433" width="5.140625" style="144" customWidth="1"/>
    <col min="9434" max="9434" width="29.42578125" style="144" customWidth="1"/>
    <col min="9435" max="9435" width="20.42578125" style="144" customWidth="1"/>
    <col min="9436" max="9436" width="16.28515625" style="144" customWidth="1"/>
    <col min="9437" max="9442" width="15.7109375" style="144" customWidth="1"/>
    <col min="9443" max="9443" width="16.5703125" style="144" customWidth="1"/>
    <col min="9444" max="9444" width="17.85546875" style="144" customWidth="1"/>
    <col min="9445" max="9445" width="15.85546875" style="144" customWidth="1"/>
    <col min="9446" max="9447" width="15.7109375" style="144" customWidth="1"/>
    <col min="9448" max="9448" width="16.7109375" style="144" customWidth="1"/>
    <col min="9449" max="9449" width="17.42578125" style="144" customWidth="1"/>
    <col min="9450" max="9450" width="12.85546875" style="144" customWidth="1"/>
    <col min="9451" max="9453" width="17.7109375" style="144" customWidth="1"/>
    <col min="9454" max="9462" width="0" style="144" hidden="1" customWidth="1"/>
    <col min="9463" max="9463" width="16.85546875" style="144" customWidth="1"/>
    <col min="9464" max="9687" width="9.140625" style="144"/>
    <col min="9688" max="9688" width="1.5703125" style="144" customWidth="1"/>
    <col min="9689" max="9689" width="5.140625" style="144" customWidth="1"/>
    <col min="9690" max="9690" width="29.42578125" style="144" customWidth="1"/>
    <col min="9691" max="9691" width="20.42578125" style="144" customWidth="1"/>
    <col min="9692" max="9692" width="16.28515625" style="144" customWidth="1"/>
    <col min="9693" max="9698" width="15.7109375" style="144" customWidth="1"/>
    <col min="9699" max="9699" width="16.5703125" style="144" customWidth="1"/>
    <col min="9700" max="9700" width="17.85546875" style="144" customWidth="1"/>
    <col min="9701" max="9701" width="15.85546875" style="144" customWidth="1"/>
    <col min="9702" max="9703" width="15.7109375" style="144" customWidth="1"/>
    <col min="9704" max="9704" width="16.7109375" style="144" customWidth="1"/>
    <col min="9705" max="9705" width="17.42578125" style="144" customWidth="1"/>
    <col min="9706" max="9706" width="12.85546875" style="144" customWidth="1"/>
    <col min="9707" max="9709" width="17.7109375" style="144" customWidth="1"/>
    <col min="9710" max="9718" width="0" style="144" hidden="1" customWidth="1"/>
    <col min="9719" max="9719" width="16.85546875" style="144" customWidth="1"/>
    <col min="9720" max="9943" width="9.140625" style="144"/>
    <col min="9944" max="9944" width="1.5703125" style="144" customWidth="1"/>
    <col min="9945" max="9945" width="5.140625" style="144" customWidth="1"/>
    <col min="9946" max="9946" width="29.42578125" style="144" customWidth="1"/>
    <col min="9947" max="9947" width="20.42578125" style="144" customWidth="1"/>
    <col min="9948" max="9948" width="16.28515625" style="144" customWidth="1"/>
    <col min="9949" max="9954" width="15.7109375" style="144" customWidth="1"/>
    <col min="9955" max="9955" width="16.5703125" style="144" customWidth="1"/>
    <col min="9956" max="9956" width="17.85546875" style="144" customWidth="1"/>
    <col min="9957" max="9957" width="15.85546875" style="144" customWidth="1"/>
    <col min="9958" max="9959" width="15.7109375" style="144" customWidth="1"/>
    <col min="9960" max="9960" width="16.7109375" style="144" customWidth="1"/>
    <col min="9961" max="9961" width="17.42578125" style="144" customWidth="1"/>
    <col min="9962" max="9962" width="12.85546875" style="144" customWidth="1"/>
    <col min="9963" max="9965" width="17.7109375" style="144" customWidth="1"/>
    <col min="9966" max="9974" width="0" style="144" hidden="1" customWidth="1"/>
    <col min="9975" max="9975" width="16.85546875" style="144" customWidth="1"/>
    <col min="9976" max="10199" width="9.140625" style="144"/>
    <col min="10200" max="10200" width="1.5703125" style="144" customWidth="1"/>
    <col min="10201" max="10201" width="5.140625" style="144" customWidth="1"/>
    <col min="10202" max="10202" width="29.42578125" style="144" customWidth="1"/>
    <col min="10203" max="10203" width="20.42578125" style="144" customWidth="1"/>
    <col min="10204" max="10204" width="16.28515625" style="144" customWidth="1"/>
    <col min="10205" max="10210" width="15.7109375" style="144" customWidth="1"/>
    <col min="10211" max="10211" width="16.5703125" style="144" customWidth="1"/>
    <col min="10212" max="10212" width="17.85546875" style="144" customWidth="1"/>
    <col min="10213" max="10213" width="15.85546875" style="144" customWidth="1"/>
    <col min="10214" max="10215" width="15.7109375" style="144" customWidth="1"/>
    <col min="10216" max="10216" width="16.7109375" style="144" customWidth="1"/>
    <col min="10217" max="10217" width="17.42578125" style="144" customWidth="1"/>
    <col min="10218" max="10218" width="12.85546875" style="144" customWidth="1"/>
    <col min="10219" max="10221" width="17.7109375" style="144" customWidth="1"/>
    <col min="10222" max="10230" width="0" style="144" hidden="1" customWidth="1"/>
    <col min="10231" max="10231" width="16.85546875" style="144" customWidth="1"/>
    <col min="10232" max="10455" width="9.140625" style="144"/>
    <col min="10456" max="10456" width="1.5703125" style="144" customWidth="1"/>
    <col min="10457" max="10457" width="5.140625" style="144" customWidth="1"/>
    <col min="10458" max="10458" width="29.42578125" style="144" customWidth="1"/>
    <col min="10459" max="10459" width="20.42578125" style="144" customWidth="1"/>
    <col min="10460" max="10460" width="16.28515625" style="144" customWidth="1"/>
    <col min="10461" max="10466" width="15.7109375" style="144" customWidth="1"/>
    <col min="10467" max="10467" width="16.5703125" style="144" customWidth="1"/>
    <col min="10468" max="10468" width="17.85546875" style="144" customWidth="1"/>
    <col min="10469" max="10469" width="15.85546875" style="144" customWidth="1"/>
    <col min="10470" max="10471" width="15.7109375" style="144" customWidth="1"/>
    <col min="10472" max="10472" width="16.7109375" style="144" customWidth="1"/>
    <col min="10473" max="10473" width="17.42578125" style="144" customWidth="1"/>
    <col min="10474" max="10474" width="12.85546875" style="144" customWidth="1"/>
    <col min="10475" max="10477" width="17.7109375" style="144" customWidth="1"/>
    <col min="10478" max="10486" width="0" style="144" hidden="1" customWidth="1"/>
    <col min="10487" max="10487" width="16.85546875" style="144" customWidth="1"/>
    <col min="10488" max="10711" width="9.140625" style="144"/>
    <col min="10712" max="10712" width="1.5703125" style="144" customWidth="1"/>
    <col min="10713" max="10713" width="5.140625" style="144" customWidth="1"/>
    <col min="10714" max="10714" width="29.42578125" style="144" customWidth="1"/>
    <col min="10715" max="10715" width="20.42578125" style="144" customWidth="1"/>
    <col min="10716" max="10716" width="16.28515625" style="144" customWidth="1"/>
    <col min="10717" max="10722" width="15.7109375" style="144" customWidth="1"/>
    <col min="10723" max="10723" width="16.5703125" style="144" customWidth="1"/>
    <col min="10724" max="10724" width="17.85546875" style="144" customWidth="1"/>
    <col min="10725" max="10725" width="15.85546875" style="144" customWidth="1"/>
    <col min="10726" max="10727" width="15.7109375" style="144" customWidth="1"/>
    <col min="10728" max="10728" width="16.7109375" style="144" customWidth="1"/>
    <col min="10729" max="10729" width="17.42578125" style="144" customWidth="1"/>
    <col min="10730" max="10730" width="12.85546875" style="144" customWidth="1"/>
    <col min="10731" max="10733" width="17.7109375" style="144" customWidth="1"/>
    <col min="10734" max="10742" width="0" style="144" hidden="1" customWidth="1"/>
    <col min="10743" max="10743" width="16.85546875" style="144" customWidth="1"/>
    <col min="10744" max="10967" width="9.140625" style="144"/>
    <col min="10968" max="10968" width="1.5703125" style="144" customWidth="1"/>
    <col min="10969" max="10969" width="5.140625" style="144" customWidth="1"/>
    <col min="10970" max="10970" width="29.42578125" style="144" customWidth="1"/>
    <col min="10971" max="10971" width="20.42578125" style="144" customWidth="1"/>
    <col min="10972" max="10972" width="16.28515625" style="144" customWidth="1"/>
    <col min="10973" max="10978" width="15.7109375" style="144" customWidth="1"/>
    <col min="10979" max="10979" width="16.5703125" style="144" customWidth="1"/>
    <col min="10980" max="10980" width="17.85546875" style="144" customWidth="1"/>
    <col min="10981" max="10981" width="15.85546875" style="144" customWidth="1"/>
    <col min="10982" max="10983" width="15.7109375" style="144" customWidth="1"/>
    <col min="10984" max="10984" width="16.7109375" style="144" customWidth="1"/>
    <col min="10985" max="10985" width="17.42578125" style="144" customWidth="1"/>
    <col min="10986" max="10986" width="12.85546875" style="144" customWidth="1"/>
    <col min="10987" max="10989" width="17.7109375" style="144" customWidth="1"/>
    <col min="10990" max="10998" width="0" style="144" hidden="1" customWidth="1"/>
    <col min="10999" max="10999" width="16.85546875" style="144" customWidth="1"/>
    <col min="11000" max="11223" width="9.140625" style="144"/>
    <col min="11224" max="11224" width="1.5703125" style="144" customWidth="1"/>
    <col min="11225" max="11225" width="5.140625" style="144" customWidth="1"/>
    <col min="11226" max="11226" width="29.42578125" style="144" customWidth="1"/>
    <col min="11227" max="11227" width="20.42578125" style="144" customWidth="1"/>
    <col min="11228" max="11228" width="16.28515625" style="144" customWidth="1"/>
    <col min="11229" max="11234" width="15.7109375" style="144" customWidth="1"/>
    <col min="11235" max="11235" width="16.5703125" style="144" customWidth="1"/>
    <col min="11236" max="11236" width="17.85546875" style="144" customWidth="1"/>
    <col min="11237" max="11237" width="15.85546875" style="144" customWidth="1"/>
    <col min="11238" max="11239" width="15.7109375" style="144" customWidth="1"/>
    <col min="11240" max="11240" width="16.7109375" style="144" customWidth="1"/>
    <col min="11241" max="11241" width="17.42578125" style="144" customWidth="1"/>
    <col min="11242" max="11242" width="12.85546875" style="144" customWidth="1"/>
    <col min="11243" max="11245" width="17.7109375" style="144" customWidth="1"/>
    <col min="11246" max="11254" width="0" style="144" hidden="1" customWidth="1"/>
    <col min="11255" max="11255" width="16.85546875" style="144" customWidth="1"/>
    <col min="11256" max="11479" width="9.140625" style="144"/>
    <col min="11480" max="11480" width="1.5703125" style="144" customWidth="1"/>
    <col min="11481" max="11481" width="5.140625" style="144" customWidth="1"/>
    <col min="11482" max="11482" width="29.42578125" style="144" customWidth="1"/>
    <col min="11483" max="11483" width="20.42578125" style="144" customWidth="1"/>
    <col min="11484" max="11484" width="16.28515625" style="144" customWidth="1"/>
    <col min="11485" max="11490" width="15.7109375" style="144" customWidth="1"/>
    <col min="11491" max="11491" width="16.5703125" style="144" customWidth="1"/>
    <col min="11492" max="11492" width="17.85546875" style="144" customWidth="1"/>
    <col min="11493" max="11493" width="15.85546875" style="144" customWidth="1"/>
    <col min="11494" max="11495" width="15.7109375" style="144" customWidth="1"/>
    <col min="11496" max="11496" width="16.7109375" style="144" customWidth="1"/>
    <col min="11497" max="11497" width="17.42578125" style="144" customWidth="1"/>
    <col min="11498" max="11498" width="12.85546875" style="144" customWidth="1"/>
    <col min="11499" max="11501" width="17.7109375" style="144" customWidth="1"/>
    <col min="11502" max="11510" width="0" style="144" hidden="1" customWidth="1"/>
    <col min="11511" max="11511" width="16.85546875" style="144" customWidth="1"/>
    <col min="11512" max="11735" width="9.140625" style="144"/>
    <col min="11736" max="11736" width="1.5703125" style="144" customWidth="1"/>
    <col min="11737" max="11737" width="5.140625" style="144" customWidth="1"/>
    <col min="11738" max="11738" width="29.42578125" style="144" customWidth="1"/>
    <col min="11739" max="11739" width="20.42578125" style="144" customWidth="1"/>
    <col min="11740" max="11740" width="16.28515625" style="144" customWidth="1"/>
    <col min="11741" max="11746" width="15.7109375" style="144" customWidth="1"/>
    <col min="11747" max="11747" width="16.5703125" style="144" customWidth="1"/>
    <col min="11748" max="11748" width="17.85546875" style="144" customWidth="1"/>
    <col min="11749" max="11749" width="15.85546875" style="144" customWidth="1"/>
    <col min="11750" max="11751" width="15.7109375" style="144" customWidth="1"/>
    <col min="11752" max="11752" width="16.7109375" style="144" customWidth="1"/>
    <col min="11753" max="11753" width="17.42578125" style="144" customWidth="1"/>
    <col min="11754" max="11754" width="12.85546875" style="144" customWidth="1"/>
    <col min="11755" max="11757" width="17.7109375" style="144" customWidth="1"/>
    <col min="11758" max="11766" width="0" style="144" hidden="1" customWidth="1"/>
    <col min="11767" max="11767" width="16.85546875" style="144" customWidth="1"/>
    <col min="11768" max="11991" width="9.140625" style="144"/>
    <col min="11992" max="11992" width="1.5703125" style="144" customWidth="1"/>
    <col min="11993" max="11993" width="5.140625" style="144" customWidth="1"/>
    <col min="11994" max="11994" width="29.42578125" style="144" customWidth="1"/>
    <col min="11995" max="11995" width="20.42578125" style="144" customWidth="1"/>
    <col min="11996" max="11996" width="16.28515625" style="144" customWidth="1"/>
    <col min="11997" max="12002" width="15.7109375" style="144" customWidth="1"/>
    <col min="12003" max="12003" width="16.5703125" style="144" customWidth="1"/>
    <col min="12004" max="12004" width="17.85546875" style="144" customWidth="1"/>
    <col min="12005" max="12005" width="15.85546875" style="144" customWidth="1"/>
    <col min="12006" max="12007" width="15.7109375" style="144" customWidth="1"/>
    <col min="12008" max="12008" width="16.7109375" style="144" customWidth="1"/>
    <col min="12009" max="12009" width="17.42578125" style="144" customWidth="1"/>
    <col min="12010" max="12010" width="12.85546875" style="144" customWidth="1"/>
    <col min="12011" max="12013" width="17.7109375" style="144" customWidth="1"/>
    <col min="12014" max="12022" width="0" style="144" hidden="1" customWidth="1"/>
    <col min="12023" max="12023" width="16.85546875" style="144" customWidth="1"/>
    <col min="12024" max="12247" width="9.140625" style="144"/>
    <col min="12248" max="12248" width="1.5703125" style="144" customWidth="1"/>
    <col min="12249" max="12249" width="5.140625" style="144" customWidth="1"/>
    <col min="12250" max="12250" width="29.42578125" style="144" customWidth="1"/>
    <col min="12251" max="12251" width="20.42578125" style="144" customWidth="1"/>
    <col min="12252" max="12252" width="16.28515625" style="144" customWidth="1"/>
    <col min="12253" max="12258" width="15.7109375" style="144" customWidth="1"/>
    <col min="12259" max="12259" width="16.5703125" style="144" customWidth="1"/>
    <col min="12260" max="12260" width="17.85546875" style="144" customWidth="1"/>
    <col min="12261" max="12261" width="15.85546875" style="144" customWidth="1"/>
    <col min="12262" max="12263" width="15.7109375" style="144" customWidth="1"/>
    <col min="12264" max="12264" width="16.7109375" style="144" customWidth="1"/>
    <col min="12265" max="12265" width="17.42578125" style="144" customWidth="1"/>
    <col min="12266" max="12266" width="12.85546875" style="144" customWidth="1"/>
    <col min="12267" max="12269" width="17.7109375" style="144" customWidth="1"/>
    <col min="12270" max="12278" width="0" style="144" hidden="1" customWidth="1"/>
    <col min="12279" max="12279" width="16.85546875" style="144" customWidth="1"/>
    <col min="12280" max="12503" width="9.140625" style="144"/>
    <col min="12504" max="12504" width="1.5703125" style="144" customWidth="1"/>
    <col min="12505" max="12505" width="5.140625" style="144" customWidth="1"/>
    <col min="12506" max="12506" width="29.42578125" style="144" customWidth="1"/>
    <col min="12507" max="12507" width="20.42578125" style="144" customWidth="1"/>
    <col min="12508" max="12508" width="16.28515625" style="144" customWidth="1"/>
    <col min="12509" max="12514" width="15.7109375" style="144" customWidth="1"/>
    <col min="12515" max="12515" width="16.5703125" style="144" customWidth="1"/>
    <col min="12516" max="12516" width="17.85546875" style="144" customWidth="1"/>
    <col min="12517" max="12517" width="15.85546875" style="144" customWidth="1"/>
    <col min="12518" max="12519" width="15.7109375" style="144" customWidth="1"/>
    <col min="12520" max="12520" width="16.7109375" style="144" customWidth="1"/>
    <col min="12521" max="12521" width="17.42578125" style="144" customWidth="1"/>
    <col min="12522" max="12522" width="12.85546875" style="144" customWidth="1"/>
    <col min="12523" max="12525" width="17.7109375" style="144" customWidth="1"/>
    <col min="12526" max="12534" width="0" style="144" hidden="1" customWidth="1"/>
    <col min="12535" max="12535" width="16.85546875" style="144" customWidth="1"/>
    <col min="12536" max="12759" width="9.140625" style="144"/>
    <col min="12760" max="12760" width="1.5703125" style="144" customWidth="1"/>
    <col min="12761" max="12761" width="5.140625" style="144" customWidth="1"/>
    <col min="12762" max="12762" width="29.42578125" style="144" customWidth="1"/>
    <col min="12763" max="12763" width="20.42578125" style="144" customWidth="1"/>
    <col min="12764" max="12764" width="16.28515625" style="144" customWidth="1"/>
    <col min="12765" max="12770" width="15.7109375" style="144" customWidth="1"/>
    <col min="12771" max="12771" width="16.5703125" style="144" customWidth="1"/>
    <col min="12772" max="12772" width="17.85546875" style="144" customWidth="1"/>
    <col min="12773" max="12773" width="15.85546875" style="144" customWidth="1"/>
    <col min="12774" max="12775" width="15.7109375" style="144" customWidth="1"/>
    <col min="12776" max="12776" width="16.7109375" style="144" customWidth="1"/>
    <col min="12777" max="12777" width="17.42578125" style="144" customWidth="1"/>
    <col min="12778" max="12778" width="12.85546875" style="144" customWidth="1"/>
    <col min="12779" max="12781" width="17.7109375" style="144" customWidth="1"/>
    <col min="12782" max="12790" width="0" style="144" hidden="1" customWidth="1"/>
    <col min="12791" max="12791" width="16.85546875" style="144" customWidth="1"/>
    <col min="12792" max="13015" width="9.140625" style="144"/>
    <col min="13016" max="13016" width="1.5703125" style="144" customWidth="1"/>
    <col min="13017" max="13017" width="5.140625" style="144" customWidth="1"/>
    <col min="13018" max="13018" width="29.42578125" style="144" customWidth="1"/>
    <col min="13019" max="13019" width="20.42578125" style="144" customWidth="1"/>
    <col min="13020" max="13020" width="16.28515625" style="144" customWidth="1"/>
    <col min="13021" max="13026" width="15.7109375" style="144" customWidth="1"/>
    <col min="13027" max="13027" width="16.5703125" style="144" customWidth="1"/>
    <col min="13028" max="13028" width="17.85546875" style="144" customWidth="1"/>
    <col min="13029" max="13029" width="15.85546875" style="144" customWidth="1"/>
    <col min="13030" max="13031" width="15.7109375" style="144" customWidth="1"/>
    <col min="13032" max="13032" width="16.7109375" style="144" customWidth="1"/>
    <col min="13033" max="13033" width="17.42578125" style="144" customWidth="1"/>
    <col min="13034" max="13034" width="12.85546875" style="144" customWidth="1"/>
    <col min="13035" max="13037" width="17.7109375" style="144" customWidth="1"/>
    <col min="13038" max="13046" width="0" style="144" hidden="1" customWidth="1"/>
    <col min="13047" max="13047" width="16.85546875" style="144" customWidth="1"/>
    <col min="13048" max="13271" width="9.140625" style="144"/>
    <col min="13272" max="13272" width="1.5703125" style="144" customWidth="1"/>
    <col min="13273" max="13273" width="5.140625" style="144" customWidth="1"/>
    <col min="13274" max="13274" width="29.42578125" style="144" customWidth="1"/>
    <col min="13275" max="13275" width="20.42578125" style="144" customWidth="1"/>
    <col min="13276" max="13276" width="16.28515625" style="144" customWidth="1"/>
    <col min="13277" max="13282" width="15.7109375" style="144" customWidth="1"/>
    <col min="13283" max="13283" width="16.5703125" style="144" customWidth="1"/>
    <col min="13284" max="13284" width="17.85546875" style="144" customWidth="1"/>
    <col min="13285" max="13285" width="15.85546875" style="144" customWidth="1"/>
    <col min="13286" max="13287" width="15.7109375" style="144" customWidth="1"/>
    <col min="13288" max="13288" width="16.7109375" style="144" customWidth="1"/>
    <col min="13289" max="13289" width="17.42578125" style="144" customWidth="1"/>
    <col min="13290" max="13290" width="12.85546875" style="144" customWidth="1"/>
    <col min="13291" max="13293" width="17.7109375" style="144" customWidth="1"/>
    <col min="13294" max="13302" width="0" style="144" hidden="1" customWidth="1"/>
    <col min="13303" max="13303" width="16.85546875" style="144" customWidth="1"/>
    <col min="13304" max="13527" width="9.140625" style="144"/>
    <col min="13528" max="13528" width="1.5703125" style="144" customWidth="1"/>
    <col min="13529" max="13529" width="5.140625" style="144" customWidth="1"/>
    <col min="13530" max="13530" width="29.42578125" style="144" customWidth="1"/>
    <col min="13531" max="13531" width="20.42578125" style="144" customWidth="1"/>
    <col min="13532" max="13532" width="16.28515625" style="144" customWidth="1"/>
    <col min="13533" max="13538" width="15.7109375" style="144" customWidth="1"/>
    <col min="13539" max="13539" width="16.5703125" style="144" customWidth="1"/>
    <col min="13540" max="13540" width="17.85546875" style="144" customWidth="1"/>
    <col min="13541" max="13541" width="15.85546875" style="144" customWidth="1"/>
    <col min="13542" max="13543" width="15.7109375" style="144" customWidth="1"/>
    <col min="13544" max="13544" width="16.7109375" style="144" customWidth="1"/>
    <col min="13545" max="13545" width="17.42578125" style="144" customWidth="1"/>
    <col min="13546" max="13546" width="12.85546875" style="144" customWidth="1"/>
    <col min="13547" max="13549" width="17.7109375" style="144" customWidth="1"/>
    <col min="13550" max="13558" width="0" style="144" hidden="1" customWidth="1"/>
    <col min="13559" max="13559" width="16.85546875" style="144" customWidth="1"/>
    <col min="13560" max="13783" width="9.140625" style="144"/>
    <col min="13784" max="13784" width="1.5703125" style="144" customWidth="1"/>
    <col min="13785" max="13785" width="5.140625" style="144" customWidth="1"/>
    <col min="13786" max="13786" width="29.42578125" style="144" customWidth="1"/>
    <col min="13787" max="13787" width="20.42578125" style="144" customWidth="1"/>
    <col min="13788" max="13788" width="16.28515625" style="144" customWidth="1"/>
    <col min="13789" max="13794" width="15.7109375" style="144" customWidth="1"/>
    <col min="13795" max="13795" width="16.5703125" style="144" customWidth="1"/>
    <col min="13796" max="13796" width="17.85546875" style="144" customWidth="1"/>
    <col min="13797" max="13797" width="15.85546875" style="144" customWidth="1"/>
    <col min="13798" max="13799" width="15.7109375" style="144" customWidth="1"/>
    <col min="13800" max="13800" width="16.7109375" style="144" customWidth="1"/>
    <col min="13801" max="13801" width="17.42578125" style="144" customWidth="1"/>
    <col min="13802" max="13802" width="12.85546875" style="144" customWidth="1"/>
    <col min="13803" max="13805" width="17.7109375" style="144" customWidth="1"/>
    <col min="13806" max="13814" width="0" style="144" hidden="1" customWidth="1"/>
    <col min="13815" max="13815" width="16.85546875" style="144" customWidth="1"/>
    <col min="13816" max="14039" width="9.140625" style="144"/>
    <col min="14040" max="14040" width="1.5703125" style="144" customWidth="1"/>
    <col min="14041" max="14041" width="5.140625" style="144" customWidth="1"/>
    <col min="14042" max="14042" width="29.42578125" style="144" customWidth="1"/>
    <col min="14043" max="14043" width="20.42578125" style="144" customWidth="1"/>
    <col min="14044" max="14044" width="16.28515625" style="144" customWidth="1"/>
    <col min="14045" max="14050" width="15.7109375" style="144" customWidth="1"/>
    <col min="14051" max="14051" width="16.5703125" style="144" customWidth="1"/>
    <col min="14052" max="14052" width="17.85546875" style="144" customWidth="1"/>
    <col min="14053" max="14053" width="15.85546875" style="144" customWidth="1"/>
    <col min="14054" max="14055" width="15.7109375" style="144" customWidth="1"/>
    <col min="14056" max="14056" width="16.7109375" style="144" customWidth="1"/>
    <col min="14057" max="14057" width="17.42578125" style="144" customWidth="1"/>
    <col min="14058" max="14058" width="12.85546875" style="144" customWidth="1"/>
    <col min="14059" max="14061" width="17.7109375" style="144" customWidth="1"/>
    <col min="14062" max="14070" width="0" style="144" hidden="1" customWidth="1"/>
    <col min="14071" max="14071" width="16.85546875" style="144" customWidth="1"/>
    <col min="14072" max="14295" width="9.140625" style="144"/>
    <col min="14296" max="14296" width="1.5703125" style="144" customWidth="1"/>
    <col min="14297" max="14297" width="5.140625" style="144" customWidth="1"/>
    <col min="14298" max="14298" width="29.42578125" style="144" customWidth="1"/>
    <col min="14299" max="14299" width="20.42578125" style="144" customWidth="1"/>
    <col min="14300" max="14300" width="16.28515625" style="144" customWidth="1"/>
    <col min="14301" max="14306" width="15.7109375" style="144" customWidth="1"/>
    <col min="14307" max="14307" width="16.5703125" style="144" customWidth="1"/>
    <col min="14308" max="14308" width="17.85546875" style="144" customWidth="1"/>
    <col min="14309" max="14309" width="15.85546875" style="144" customWidth="1"/>
    <col min="14310" max="14311" width="15.7109375" style="144" customWidth="1"/>
    <col min="14312" max="14312" width="16.7109375" style="144" customWidth="1"/>
    <col min="14313" max="14313" width="17.42578125" style="144" customWidth="1"/>
    <col min="14314" max="14314" width="12.85546875" style="144" customWidth="1"/>
    <col min="14315" max="14317" width="17.7109375" style="144" customWidth="1"/>
    <col min="14318" max="14326" width="0" style="144" hidden="1" customWidth="1"/>
    <col min="14327" max="14327" width="16.85546875" style="144" customWidth="1"/>
    <col min="14328" max="14551" width="9.140625" style="144"/>
    <col min="14552" max="14552" width="1.5703125" style="144" customWidth="1"/>
    <col min="14553" max="14553" width="5.140625" style="144" customWidth="1"/>
    <col min="14554" max="14554" width="29.42578125" style="144" customWidth="1"/>
    <col min="14555" max="14555" width="20.42578125" style="144" customWidth="1"/>
    <col min="14556" max="14556" width="16.28515625" style="144" customWidth="1"/>
    <col min="14557" max="14562" width="15.7109375" style="144" customWidth="1"/>
    <col min="14563" max="14563" width="16.5703125" style="144" customWidth="1"/>
    <col min="14564" max="14564" width="17.85546875" style="144" customWidth="1"/>
    <col min="14565" max="14565" width="15.85546875" style="144" customWidth="1"/>
    <col min="14566" max="14567" width="15.7109375" style="144" customWidth="1"/>
    <col min="14568" max="14568" width="16.7109375" style="144" customWidth="1"/>
    <col min="14569" max="14569" width="17.42578125" style="144" customWidth="1"/>
    <col min="14570" max="14570" width="12.85546875" style="144" customWidth="1"/>
    <col min="14571" max="14573" width="17.7109375" style="144" customWidth="1"/>
    <col min="14574" max="14582" width="0" style="144" hidden="1" customWidth="1"/>
    <col min="14583" max="14583" width="16.85546875" style="144" customWidth="1"/>
    <col min="14584" max="14807" width="9.140625" style="144"/>
    <col min="14808" max="14808" width="1.5703125" style="144" customWidth="1"/>
    <col min="14809" max="14809" width="5.140625" style="144" customWidth="1"/>
    <col min="14810" max="14810" width="29.42578125" style="144" customWidth="1"/>
    <col min="14811" max="14811" width="20.42578125" style="144" customWidth="1"/>
    <col min="14812" max="14812" width="16.28515625" style="144" customWidth="1"/>
    <col min="14813" max="14818" width="15.7109375" style="144" customWidth="1"/>
    <col min="14819" max="14819" width="16.5703125" style="144" customWidth="1"/>
    <col min="14820" max="14820" width="17.85546875" style="144" customWidth="1"/>
    <col min="14821" max="14821" width="15.85546875" style="144" customWidth="1"/>
    <col min="14822" max="14823" width="15.7109375" style="144" customWidth="1"/>
    <col min="14824" max="14824" width="16.7109375" style="144" customWidth="1"/>
    <col min="14825" max="14825" width="17.42578125" style="144" customWidth="1"/>
    <col min="14826" max="14826" width="12.85546875" style="144" customWidth="1"/>
    <col min="14827" max="14829" width="17.7109375" style="144" customWidth="1"/>
    <col min="14830" max="14838" width="0" style="144" hidden="1" customWidth="1"/>
    <col min="14839" max="14839" width="16.85546875" style="144" customWidth="1"/>
    <col min="14840" max="15063" width="9.140625" style="144"/>
    <col min="15064" max="15064" width="1.5703125" style="144" customWidth="1"/>
    <col min="15065" max="15065" width="5.140625" style="144" customWidth="1"/>
    <col min="15066" max="15066" width="29.42578125" style="144" customWidth="1"/>
    <col min="15067" max="15067" width="20.42578125" style="144" customWidth="1"/>
    <col min="15068" max="15068" width="16.28515625" style="144" customWidth="1"/>
    <col min="15069" max="15074" width="15.7109375" style="144" customWidth="1"/>
    <col min="15075" max="15075" width="16.5703125" style="144" customWidth="1"/>
    <col min="15076" max="15076" width="17.85546875" style="144" customWidth="1"/>
    <col min="15077" max="15077" width="15.85546875" style="144" customWidth="1"/>
    <col min="15078" max="15079" width="15.7109375" style="144" customWidth="1"/>
    <col min="15080" max="15080" width="16.7109375" style="144" customWidth="1"/>
    <col min="15081" max="15081" width="17.42578125" style="144" customWidth="1"/>
    <col min="15082" max="15082" width="12.85546875" style="144" customWidth="1"/>
    <col min="15083" max="15085" width="17.7109375" style="144" customWidth="1"/>
    <col min="15086" max="15094" width="0" style="144" hidden="1" customWidth="1"/>
    <col min="15095" max="15095" width="16.85546875" style="144" customWidth="1"/>
    <col min="15096" max="15319" width="9.140625" style="144"/>
    <col min="15320" max="15320" width="1.5703125" style="144" customWidth="1"/>
    <col min="15321" max="15321" width="5.140625" style="144" customWidth="1"/>
    <col min="15322" max="15322" width="29.42578125" style="144" customWidth="1"/>
    <col min="15323" max="15323" width="20.42578125" style="144" customWidth="1"/>
    <col min="15324" max="15324" width="16.28515625" style="144" customWidth="1"/>
    <col min="15325" max="15330" width="15.7109375" style="144" customWidth="1"/>
    <col min="15331" max="15331" width="16.5703125" style="144" customWidth="1"/>
    <col min="15332" max="15332" width="17.85546875" style="144" customWidth="1"/>
    <col min="15333" max="15333" width="15.85546875" style="144" customWidth="1"/>
    <col min="15334" max="15335" width="15.7109375" style="144" customWidth="1"/>
    <col min="15336" max="15336" width="16.7109375" style="144" customWidth="1"/>
    <col min="15337" max="15337" width="17.42578125" style="144" customWidth="1"/>
    <col min="15338" max="15338" width="12.85546875" style="144" customWidth="1"/>
    <col min="15339" max="15341" width="17.7109375" style="144" customWidth="1"/>
    <col min="15342" max="15350" width="0" style="144" hidden="1" customWidth="1"/>
    <col min="15351" max="15351" width="16.85546875" style="144" customWidth="1"/>
    <col min="15352" max="15575" width="9.140625" style="144"/>
    <col min="15576" max="15576" width="1.5703125" style="144" customWidth="1"/>
    <col min="15577" max="15577" width="5.140625" style="144" customWidth="1"/>
    <col min="15578" max="15578" width="29.42578125" style="144" customWidth="1"/>
    <col min="15579" max="15579" width="20.42578125" style="144" customWidth="1"/>
    <col min="15580" max="15580" width="16.28515625" style="144" customWidth="1"/>
    <col min="15581" max="15586" width="15.7109375" style="144" customWidth="1"/>
    <col min="15587" max="15587" width="16.5703125" style="144" customWidth="1"/>
    <col min="15588" max="15588" width="17.85546875" style="144" customWidth="1"/>
    <col min="15589" max="15589" width="15.85546875" style="144" customWidth="1"/>
    <col min="15590" max="15591" width="15.7109375" style="144" customWidth="1"/>
    <col min="15592" max="15592" width="16.7109375" style="144" customWidth="1"/>
    <col min="15593" max="15593" width="17.42578125" style="144" customWidth="1"/>
    <col min="15594" max="15594" width="12.85546875" style="144" customWidth="1"/>
    <col min="15595" max="15597" width="17.7109375" style="144" customWidth="1"/>
    <col min="15598" max="15606" width="0" style="144" hidden="1" customWidth="1"/>
    <col min="15607" max="15607" width="16.85546875" style="144" customWidth="1"/>
    <col min="15608" max="15831" width="9.140625" style="144"/>
    <col min="15832" max="15832" width="1.5703125" style="144" customWidth="1"/>
    <col min="15833" max="15833" width="5.140625" style="144" customWidth="1"/>
    <col min="15834" max="15834" width="29.42578125" style="144" customWidth="1"/>
    <col min="15835" max="15835" width="20.42578125" style="144" customWidth="1"/>
    <col min="15836" max="15836" width="16.28515625" style="144" customWidth="1"/>
    <col min="15837" max="15842" width="15.7109375" style="144" customWidth="1"/>
    <col min="15843" max="15843" width="16.5703125" style="144" customWidth="1"/>
    <col min="15844" max="15844" width="17.85546875" style="144" customWidth="1"/>
    <col min="15845" max="15845" width="15.85546875" style="144" customWidth="1"/>
    <col min="15846" max="15847" width="15.7109375" style="144" customWidth="1"/>
    <col min="15848" max="15848" width="16.7109375" style="144" customWidth="1"/>
    <col min="15849" max="15849" width="17.42578125" style="144" customWidth="1"/>
    <col min="15850" max="15850" width="12.85546875" style="144" customWidth="1"/>
    <col min="15851" max="15853" width="17.7109375" style="144" customWidth="1"/>
    <col min="15854" max="15862" width="0" style="144" hidden="1" customWidth="1"/>
    <col min="15863" max="15863" width="16.85546875" style="144" customWidth="1"/>
    <col min="15864" max="16087" width="9.140625" style="144"/>
    <col min="16088" max="16088" width="1.5703125" style="144" customWidth="1"/>
    <col min="16089" max="16089" width="5.140625" style="144" customWidth="1"/>
    <col min="16090" max="16090" width="29.42578125" style="144" customWidth="1"/>
    <col min="16091" max="16091" width="20.42578125" style="144" customWidth="1"/>
    <col min="16092" max="16092" width="16.28515625" style="144" customWidth="1"/>
    <col min="16093" max="16098" width="15.7109375" style="144" customWidth="1"/>
    <col min="16099" max="16099" width="16.5703125" style="144" customWidth="1"/>
    <col min="16100" max="16100" width="17.85546875" style="144" customWidth="1"/>
    <col min="16101" max="16101" width="15.85546875" style="144" customWidth="1"/>
    <col min="16102" max="16103" width="15.7109375" style="144" customWidth="1"/>
    <col min="16104" max="16104" width="16.7109375" style="144" customWidth="1"/>
    <col min="16105" max="16105" width="17.42578125" style="144" customWidth="1"/>
    <col min="16106" max="16106" width="12.85546875" style="144" customWidth="1"/>
    <col min="16107" max="16109" width="17.7109375" style="144" customWidth="1"/>
    <col min="16110" max="16118" width="0" style="144" hidden="1" customWidth="1"/>
    <col min="16119" max="16119" width="16.85546875" style="144" customWidth="1"/>
    <col min="16120" max="16384" width="9.140625" style="144"/>
  </cols>
  <sheetData>
    <row r="1" spans="2:17" ht="28.15" customHeight="1" x14ac:dyDescent="0.3">
      <c r="B1" s="224" t="str">
        <f>'Календарный план'!A1</f>
        <v>Создание автоматизированной системы коммерческого учета электроэнергии многоквартирных домов (АСКУЭ МКД) на 2021 г.</v>
      </c>
    </row>
    <row r="2" spans="2:17" s="141" customFormat="1" ht="28.15" customHeight="1" x14ac:dyDescent="0.25">
      <c r="B2" s="142" t="s">
        <v>268</v>
      </c>
      <c r="E2" s="143"/>
      <c r="F2" s="143"/>
    </row>
    <row r="4" spans="2:17" s="146" customFormat="1" ht="28.15" customHeight="1" thickBot="1" x14ac:dyDescent="0.3">
      <c r="B4" s="147" t="s">
        <v>270</v>
      </c>
      <c r="E4" s="148"/>
    </row>
    <row r="5" spans="2:17" s="149" customFormat="1" ht="28.15" customHeight="1" thickBot="1" x14ac:dyDescent="0.3">
      <c r="B5" s="255" t="s">
        <v>0</v>
      </c>
      <c r="C5" s="258" t="s">
        <v>223</v>
      </c>
      <c r="D5" s="261" t="s">
        <v>224</v>
      </c>
      <c r="E5" s="262" t="s">
        <v>226</v>
      </c>
      <c r="F5" s="263"/>
      <c r="G5" s="263"/>
      <c r="H5" s="263"/>
      <c r="I5" s="263"/>
      <c r="J5" s="263"/>
      <c r="K5" s="258" t="s">
        <v>225</v>
      </c>
    </row>
    <row r="6" spans="2:17" s="150" customFormat="1" ht="28.15" customHeight="1" thickBot="1" x14ac:dyDescent="0.25">
      <c r="B6" s="256"/>
      <c r="C6" s="259"/>
      <c r="D6" s="259"/>
      <c r="E6" s="259" t="s">
        <v>227</v>
      </c>
      <c r="F6" s="259" t="s">
        <v>228</v>
      </c>
      <c r="G6" s="264" t="s">
        <v>229</v>
      </c>
      <c r="H6" s="265"/>
      <c r="I6" s="259" t="s">
        <v>230</v>
      </c>
      <c r="J6" s="264" t="s">
        <v>231</v>
      </c>
      <c r="K6" s="259"/>
    </row>
    <row r="7" spans="2:17" s="150" customFormat="1" ht="28.15" customHeight="1" thickBot="1" x14ac:dyDescent="0.25">
      <c r="B7" s="257"/>
      <c r="C7" s="260"/>
      <c r="D7" s="260"/>
      <c r="E7" s="260"/>
      <c r="F7" s="260"/>
      <c r="G7" s="151" t="s">
        <v>232</v>
      </c>
      <c r="H7" s="151" t="s">
        <v>233</v>
      </c>
      <c r="I7" s="260"/>
      <c r="J7" s="266"/>
      <c r="K7" s="260"/>
    </row>
    <row r="8" spans="2:17" s="152" customFormat="1" ht="28.15" customHeight="1" x14ac:dyDescent="0.25">
      <c r="B8" s="153" t="s">
        <v>234</v>
      </c>
      <c r="C8" s="154" t="s">
        <v>235</v>
      </c>
      <c r="D8" s="182" t="s">
        <v>236</v>
      </c>
      <c r="E8" s="155">
        <v>1</v>
      </c>
      <c r="F8" s="156">
        <v>14900</v>
      </c>
      <c r="G8" s="157">
        <v>0.5</v>
      </c>
      <c r="H8" s="155">
        <f>F8*G8</f>
        <v>7450</v>
      </c>
      <c r="I8" s="155">
        <f>F8+H8</f>
        <v>22350</v>
      </c>
      <c r="J8" s="155">
        <f>I8*0.303</f>
        <v>6772.05</v>
      </c>
      <c r="K8" s="158">
        <f>(I8+J8)*E8</f>
        <v>29122.05</v>
      </c>
    </row>
    <row r="9" spans="2:17" s="152" customFormat="1" ht="28.15" customHeight="1" thickBot="1" x14ac:dyDescent="0.3">
      <c r="B9" s="153" t="s">
        <v>40</v>
      </c>
      <c r="C9" s="154" t="s">
        <v>237</v>
      </c>
      <c r="D9" s="182" t="s">
        <v>236</v>
      </c>
      <c r="E9" s="155">
        <v>3</v>
      </c>
      <c r="F9" s="156">
        <v>21800</v>
      </c>
      <c r="G9" s="157">
        <v>0.5</v>
      </c>
      <c r="H9" s="155">
        <f>F9*G9</f>
        <v>10900</v>
      </c>
      <c r="I9" s="155">
        <f>F9+H9</f>
        <v>32700</v>
      </c>
      <c r="J9" s="155">
        <f>I9*0.303</f>
        <v>9908.1</v>
      </c>
      <c r="K9" s="158">
        <f>(I9+J9)*E9</f>
        <v>127824.29999999999</v>
      </c>
    </row>
    <row r="10" spans="2:17" s="152" customFormat="1" ht="28.15" customHeight="1" thickBot="1" x14ac:dyDescent="0.3">
      <c r="B10" s="159"/>
      <c r="C10" s="160" t="s">
        <v>238</v>
      </c>
      <c r="D10" s="160"/>
      <c r="E10" s="161">
        <f>SUM(E8:E9)</f>
        <v>4</v>
      </c>
      <c r="F10" s="161">
        <f>SUM(F8:F9)</f>
        <v>36700</v>
      </c>
      <c r="G10" s="162"/>
      <c r="H10" s="161">
        <f>SUM(H8:H9)</f>
        <v>18350</v>
      </c>
      <c r="I10" s="161">
        <f>SUM(I8:I9)</f>
        <v>55050</v>
      </c>
      <c r="J10" s="161">
        <f>SUM(J8:J9)</f>
        <v>16680.150000000001</v>
      </c>
      <c r="K10" s="163">
        <f>SUM(K8:K9)</f>
        <v>156946.34999999998</v>
      </c>
    </row>
    <row r="12" spans="2:17" s="145" customFormat="1" ht="28.15" customHeight="1" x14ac:dyDescent="0.25">
      <c r="B12" s="164" t="s">
        <v>0</v>
      </c>
      <c r="C12" s="165" t="s">
        <v>223</v>
      </c>
      <c r="D12" s="165" t="s">
        <v>1</v>
      </c>
      <c r="E12" s="165" t="s">
        <v>211</v>
      </c>
      <c r="F12" s="165" t="s">
        <v>212</v>
      </c>
      <c r="G12" s="165" t="s">
        <v>213</v>
      </c>
      <c r="H12" s="165" t="s">
        <v>214</v>
      </c>
      <c r="I12" s="165" t="s">
        <v>215</v>
      </c>
      <c r="J12" s="165" t="s">
        <v>216</v>
      </c>
      <c r="K12" s="165" t="s">
        <v>217</v>
      </c>
      <c r="L12" s="165" t="s">
        <v>218</v>
      </c>
      <c r="M12" s="165" t="s">
        <v>219</v>
      </c>
      <c r="N12" s="165" t="s">
        <v>220</v>
      </c>
      <c r="O12" s="165" t="s">
        <v>221</v>
      </c>
      <c r="P12" s="165" t="s">
        <v>222</v>
      </c>
      <c r="Q12" s="165" t="s">
        <v>225</v>
      </c>
    </row>
    <row r="13" spans="2:17" ht="28.15" customHeight="1" x14ac:dyDescent="0.25">
      <c r="B13" s="166" t="s">
        <v>234</v>
      </c>
      <c r="C13" s="167" t="s">
        <v>235</v>
      </c>
      <c r="D13" s="168" t="s">
        <v>236</v>
      </c>
      <c r="E13" s="169">
        <f>IF('[1]Календарный план'!K16=0,0,K8)</f>
        <v>0</v>
      </c>
      <c r="F13" s="169">
        <f>IF('[1]Календарный план'!L16=0,0,K8)</f>
        <v>0</v>
      </c>
      <c r="G13" s="169">
        <f>$K$8</f>
        <v>29122.05</v>
      </c>
      <c r="H13" s="169">
        <f t="shared" ref="H13:M13" si="0">$K$8</f>
        <v>29122.05</v>
      </c>
      <c r="I13" s="169">
        <f t="shared" si="0"/>
        <v>29122.05</v>
      </c>
      <c r="J13" s="169">
        <f t="shared" si="0"/>
        <v>29122.05</v>
      </c>
      <c r="K13" s="169">
        <f t="shared" si="0"/>
        <v>29122.05</v>
      </c>
      <c r="L13" s="169">
        <f t="shared" si="0"/>
        <v>29122.05</v>
      </c>
      <c r="M13" s="169">
        <f t="shared" si="0"/>
        <v>29122.05</v>
      </c>
      <c r="N13" s="169">
        <f>IF('[1]Календарный план'!T16=0,0,S8)</f>
        <v>0</v>
      </c>
      <c r="O13" s="169">
        <f>IF('[1]Календарный план'!U16=0,0,T8)</f>
        <v>0</v>
      </c>
      <c r="P13" s="169">
        <f>IF('[1]Календарный план'!V16=0,0,U8)</f>
        <v>0</v>
      </c>
      <c r="Q13" s="217">
        <f>SUM(E13:P13)</f>
        <v>203854.34999999998</v>
      </c>
    </row>
    <row r="14" spans="2:17" ht="28.15" customHeight="1" x14ac:dyDescent="0.25">
      <c r="B14" s="166" t="s">
        <v>40</v>
      </c>
      <c r="C14" s="167" t="s">
        <v>237</v>
      </c>
      <c r="D14" s="168" t="s">
        <v>236</v>
      </c>
      <c r="E14" s="169">
        <f>IF('[1]Календарный план'!K16=0,0,K9)</f>
        <v>0</v>
      </c>
      <c r="F14" s="169">
        <f>IF('[1]Календарный план'!L16=0,0,K9)</f>
        <v>0</v>
      </c>
      <c r="G14" s="169">
        <f>$K$9</f>
        <v>127824.29999999999</v>
      </c>
      <c r="H14" s="169">
        <f t="shared" ref="H14:M14" si="1">$K$9</f>
        <v>127824.29999999999</v>
      </c>
      <c r="I14" s="169">
        <f t="shared" si="1"/>
        <v>127824.29999999999</v>
      </c>
      <c r="J14" s="169">
        <f t="shared" si="1"/>
        <v>127824.29999999999</v>
      </c>
      <c r="K14" s="169">
        <f t="shared" si="1"/>
        <v>127824.29999999999</v>
      </c>
      <c r="L14" s="169">
        <f t="shared" si="1"/>
        <v>127824.29999999999</v>
      </c>
      <c r="M14" s="169">
        <f t="shared" si="1"/>
        <v>127824.29999999999</v>
      </c>
      <c r="N14" s="169">
        <f>IF('[1]Календарный план'!T17=0,0,S9)</f>
        <v>0</v>
      </c>
      <c r="O14" s="169">
        <f>IF('[1]Календарный план'!U17=0,0,T9)</f>
        <v>0</v>
      </c>
      <c r="P14" s="169">
        <f>IF('[1]Календарный план'!V17=0,0,U9)</f>
        <v>0</v>
      </c>
      <c r="Q14" s="217">
        <f>SUM(E14:P14)</f>
        <v>894770.10000000009</v>
      </c>
    </row>
    <row r="15" spans="2:17" ht="28.15" customHeight="1" x14ac:dyDescent="0.25">
      <c r="B15" s="171"/>
      <c r="C15" s="172" t="s">
        <v>238</v>
      </c>
      <c r="D15" s="172"/>
      <c r="E15" s="170">
        <f t="shared" ref="E15:Q15" si="2">SUM(E13:E14)</f>
        <v>0</v>
      </c>
      <c r="F15" s="170">
        <f t="shared" si="2"/>
        <v>0</v>
      </c>
      <c r="G15" s="170">
        <f t="shared" si="2"/>
        <v>156946.34999999998</v>
      </c>
      <c r="H15" s="170">
        <f t="shared" si="2"/>
        <v>156946.34999999998</v>
      </c>
      <c r="I15" s="170">
        <f t="shared" si="2"/>
        <v>156946.34999999998</v>
      </c>
      <c r="J15" s="170">
        <f t="shared" si="2"/>
        <v>156946.34999999998</v>
      </c>
      <c r="K15" s="170">
        <f t="shared" si="2"/>
        <v>156946.34999999998</v>
      </c>
      <c r="L15" s="170">
        <f t="shared" si="2"/>
        <v>156946.34999999998</v>
      </c>
      <c r="M15" s="170">
        <f t="shared" si="2"/>
        <v>156946.34999999998</v>
      </c>
      <c r="N15" s="170">
        <f t="shared" si="2"/>
        <v>0</v>
      </c>
      <c r="O15" s="170">
        <f t="shared" si="2"/>
        <v>0</v>
      </c>
      <c r="P15" s="170">
        <f t="shared" si="2"/>
        <v>0</v>
      </c>
      <c r="Q15" s="170">
        <f t="shared" si="2"/>
        <v>1098624.4500000002</v>
      </c>
    </row>
    <row r="17" spans="2:11" ht="28.15" customHeight="1" x14ac:dyDescent="0.3">
      <c r="B17" s="173"/>
      <c r="C17" s="174"/>
      <c r="D17" s="174"/>
      <c r="E17" s="175"/>
      <c r="F17" s="175"/>
      <c r="G17" s="175"/>
      <c r="H17" s="175"/>
      <c r="I17" s="175"/>
      <c r="J17" s="175"/>
      <c r="K17" s="175"/>
    </row>
    <row r="18" spans="2:11" s="176" customFormat="1" ht="28.15" customHeight="1" x14ac:dyDescent="0.25">
      <c r="B18" s="177" t="s">
        <v>6</v>
      </c>
      <c r="C18" s="178"/>
      <c r="D18" s="178"/>
    </row>
    <row r="19" spans="2:11" s="176" customFormat="1" ht="18.75" x14ac:dyDescent="0.25">
      <c r="B19" s="177" t="s">
        <v>7</v>
      </c>
      <c r="C19" s="178"/>
      <c r="D19" s="178"/>
    </row>
    <row r="20" spans="2:11" s="176" customFormat="1" ht="18.75" x14ac:dyDescent="0.25">
      <c r="B20" s="177" t="s">
        <v>8</v>
      </c>
      <c r="C20" s="178"/>
      <c r="D20" s="178"/>
    </row>
    <row r="21" spans="2:11" s="176" customFormat="1" ht="18.75" x14ac:dyDescent="0.25">
      <c r="B21" s="177" t="s">
        <v>9</v>
      </c>
      <c r="C21" s="178"/>
      <c r="D21" s="178"/>
    </row>
    <row r="22" spans="2:11" ht="28.15" customHeight="1" x14ac:dyDescent="0.3">
      <c r="B22" s="179"/>
    </row>
    <row r="27" spans="2:11" ht="28.15" customHeight="1" x14ac:dyDescent="0.25">
      <c r="C27" s="180"/>
      <c r="D27" s="180"/>
    </row>
    <row r="28" spans="2:11" ht="28.15" customHeight="1" x14ac:dyDescent="0.25">
      <c r="C28" s="181"/>
      <c r="D28" s="181"/>
      <c r="E28" s="181"/>
    </row>
  </sheetData>
  <mergeCells count="10">
    <mergeCell ref="B5:B7"/>
    <mergeCell ref="C5:C7"/>
    <mergeCell ref="D5:D7"/>
    <mergeCell ref="E5:J5"/>
    <mergeCell ref="K5:K7"/>
    <mergeCell ref="E6:E7"/>
    <mergeCell ref="F6:F7"/>
    <mergeCell ref="G6:H6"/>
    <mergeCell ref="I6:I7"/>
    <mergeCell ref="J6:J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4"/>
  <sheetViews>
    <sheetView workbookViewId="0">
      <selection activeCell="E7" sqref="E7"/>
    </sheetView>
  </sheetViews>
  <sheetFormatPr defaultColWidth="9.140625" defaultRowHeight="15" x14ac:dyDescent="0.25"/>
  <cols>
    <col min="1" max="1" width="1" style="183" customWidth="1"/>
    <col min="2" max="2" width="4.5703125" style="183" customWidth="1"/>
    <col min="3" max="3" width="18.42578125" style="183" customWidth="1"/>
    <col min="4" max="5" width="17.140625" style="183" customWidth="1"/>
    <col min="6" max="6" width="21.85546875" style="183" customWidth="1"/>
    <col min="7" max="18" width="22.140625" style="183" customWidth="1"/>
    <col min="19" max="33" width="11.5703125" style="183" customWidth="1"/>
    <col min="34" max="35" width="10.28515625" style="183" customWidth="1"/>
    <col min="36" max="256" width="9.140625" style="183"/>
    <col min="257" max="257" width="1" style="183" customWidth="1"/>
    <col min="258" max="258" width="4.5703125" style="183" customWidth="1"/>
    <col min="259" max="259" width="18.42578125" style="183" customWidth="1"/>
    <col min="260" max="261" width="17.140625" style="183" customWidth="1"/>
    <col min="262" max="262" width="21.85546875" style="183" customWidth="1"/>
    <col min="263" max="274" width="22.140625" style="183" customWidth="1"/>
    <col min="275" max="289" width="11.5703125" style="183" customWidth="1"/>
    <col min="290" max="291" width="10.28515625" style="183" customWidth="1"/>
    <col min="292" max="512" width="9.140625" style="183"/>
    <col min="513" max="513" width="1" style="183" customWidth="1"/>
    <col min="514" max="514" width="4.5703125" style="183" customWidth="1"/>
    <col min="515" max="515" width="18.42578125" style="183" customWidth="1"/>
    <col min="516" max="517" width="17.140625" style="183" customWidth="1"/>
    <col min="518" max="518" width="21.85546875" style="183" customWidth="1"/>
    <col min="519" max="530" width="22.140625" style="183" customWidth="1"/>
    <col min="531" max="545" width="11.5703125" style="183" customWidth="1"/>
    <col min="546" max="547" width="10.28515625" style="183" customWidth="1"/>
    <col min="548" max="768" width="9.140625" style="183"/>
    <col min="769" max="769" width="1" style="183" customWidth="1"/>
    <col min="770" max="770" width="4.5703125" style="183" customWidth="1"/>
    <col min="771" max="771" width="18.42578125" style="183" customWidth="1"/>
    <col min="772" max="773" width="17.140625" style="183" customWidth="1"/>
    <col min="774" max="774" width="21.85546875" style="183" customWidth="1"/>
    <col min="775" max="786" width="22.140625" style="183" customWidth="1"/>
    <col min="787" max="801" width="11.5703125" style="183" customWidth="1"/>
    <col min="802" max="803" width="10.28515625" style="183" customWidth="1"/>
    <col min="804" max="1024" width="9.140625" style="183"/>
    <col min="1025" max="1025" width="1" style="183" customWidth="1"/>
    <col min="1026" max="1026" width="4.5703125" style="183" customWidth="1"/>
    <col min="1027" max="1027" width="18.42578125" style="183" customWidth="1"/>
    <col min="1028" max="1029" width="17.140625" style="183" customWidth="1"/>
    <col min="1030" max="1030" width="21.85546875" style="183" customWidth="1"/>
    <col min="1031" max="1042" width="22.140625" style="183" customWidth="1"/>
    <col min="1043" max="1057" width="11.5703125" style="183" customWidth="1"/>
    <col min="1058" max="1059" width="10.28515625" style="183" customWidth="1"/>
    <col min="1060" max="1280" width="9.140625" style="183"/>
    <col min="1281" max="1281" width="1" style="183" customWidth="1"/>
    <col min="1282" max="1282" width="4.5703125" style="183" customWidth="1"/>
    <col min="1283" max="1283" width="18.42578125" style="183" customWidth="1"/>
    <col min="1284" max="1285" width="17.140625" style="183" customWidth="1"/>
    <col min="1286" max="1286" width="21.85546875" style="183" customWidth="1"/>
    <col min="1287" max="1298" width="22.140625" style="183" customWidth="1"/>
    <col min="1299" max="1313" width="11.5703125" style="183" customWidth="1"/>
    <col min="1314" max="1315" width="10.28515625" style="183" customWidth="1"/>
    <col min="1316" max="1536" width="9.140625" style="183"/>
    <col min="1537" max="1537" width="1" style="183" customWidth="1"/>
    <col min="1538" max="1538" width="4.5703125" style="183" customWidth="1"/>
    <col min="1539" max="1539" width="18.42578125" style="183" customWidth="1"/>
    <col min="1540" max="1541" width="17.140625" style="183" customWidth="1"/>
    <col min="1542" max="1542" width="21.85546875" style="183" customWidth="1"/>
    <col min="1543" max="1554" width="22.140625" style="183" customWidth="1"/>
    <col min="1555" max="1569" width="11.5703125" style="183" customWidth="1"/>
    <col min="1570" max="1571" width="10.28515625" style="183" customWidth="1"/>
    <col min="1572" max="1792" width="9.140625" style="183"/>
    <col min="1793" max="1793" width="1" style="183" customWidth="1"/>
    <col min="1794" max="1794" width="4.5703125" style="183" customWidth="1"/>
    <col min="1795" max="1795" width="18.42578125" style="183" customWidth="1"/>
    <col min="1796" max="1797" width="17.140625" style="183" customWidth="1"/>
    <col min="1798" max="1798" width="21.85546875" style="183" customWidth="1"/>
    <col min="1799" max="1810" width="22.140625" style="183" customWidth="1"/>
    <col min="1811" max="1825" width="11.5703125" style="183" customWidth="1"/>
    <col min="1826" max="1827" width="10.28515625" style="183" customWidth="1"/>
    <col min="1828" max="2048" width="9.140625" style="183"/>
    <col min="2049" max="2049" width="1" style="183" customWidth="1"/>
    <col min="2050" max="2050" width="4.5703125" style="183" customWidth="1"/>
    <col min="2051" max="2051" width="18.42578125" style="183" customWidth="1"/>
    <col min="2052" max="2053" width="17.140625" style="183" customWidth="1"/>
    <col min="2054" max="2054" width="21.85546875" style="183" customWidth="1"/>
    <col min="2055" max="2066" width="22.140625" style="183" customWidth="1"/>
    <col min="2067" max="2081" width="11.5703125" style="183" customWidth="1"/>
    <col min="2082" max="2083" width="10.28515625" style="183" customWidth="1"/>
    <col min="2084" max="2304" width="9.140625" style="183"/>
    <col min="2305" max="2305" width="1" style="183" customWidth="1"/>
    <col min="2306" max="2306" width="4.5703125" style="183" customWidth="1"/>
    <col min="2307" max="2307" width="18.42578125" style="183" customWidth="1"/>
    <col min="2308" max="2309" width="17.140625" style="183" customWidth="1"/>
    <col min="2310" max="2310" width="21.85546875" style="183" customWidth="1"/>
    <col min="2311" max="2322" width="22.140625" style="183" customWidth="1"/>
    <col min="2323" max="2337" width="11.5703125" style="183" customWidth="1"/>
    <col min="2338" max="2339" width="10.28515625" style="183" customWidth="1"/>
    <col min="2340" max="2560" width="9.140625" style="183"/>
    <col min="2561" max="2561" width="1" style="183" customWidth="1"/>
    <col min="2562" max="2562" width="4.5703125" style="183" customWidth="1"/>
    <col min="2563" max="2563" width="18.42578125" style="183" customWidth="1"/>
    <col min="2564" max="2565" width="17.140625" style="183" customWidth="1"/>
    <col min="2566" max="2566" width="21.85546875" style="183" customWidth="1"/>
    <col min="2567" max="2578" width="22.140625" style="183" customWidth="1"/>
    <col min="2579" max="2593" width="11.5703125" style="183" customWidth="1"/>
    <col min="2594" max="2595" width="10.28515625" style="183" customWidth="1"/>
    <col min="2596" max="2816" width="9.140625" style="183"/>
    <col min="2817" max="2817" width="1" style="183" customWidth="1"/>
    <col min="2818" max="2818" width="4.5703125" style="183" customWidth="1"/>
    <col min="2819" max="2819" width="18.42578125" style="183" customWidth="1"/>
    <col min="2820" max="2821" width="17.140625" style="183" customWidth="1"/>
    <col min="2822" max="2822" width="21.85546875" style="183" customWidth="1"/>
    <col min="2823" max="2834" width="22.140625" style="183" customWidth="1"/>
    <col min="2835" max="2849" width="11.5703125" style="183" customWidth="1"/>
    <col min="2850" max="2851" width="10.28515625" style="183" customWidth="1"/>
    <col min="2852" max="3072" width="9.140625" style="183"/>
    <col min="3073" max="3073" width="1" style="183" customWidth="1"/>
    <col min="3074" max="3074" width="4.5703125" style="183" customWidth="1"/>
    <col min="3075" max="3075" width="18.42578125" style="183" customWidth="1"/>
    <col min="3076" max="3077" width="17.140625" style="183" customWidth="1"/>
    <col min="3078" max="3078" width="21.85546875" style="183" customWidth="1"/>
    <col min="3079" max="3090" width="22.140625" style="183" customWidth="1"/>
    <col min="3091" max="3105" width="11.5703125" style="183" customWidth="1"/>
    <col min="3106" max="3107" width="10.28515625" style="183" customWidth="1"/>
    <col min="3108" max="3328" width="9.140625" style="183"/>
    <col min="3329" max="3329" width="1" style="183" customWidth="1"/>
    <col min="3330" max="3330" width="4.5703125" style="183" customWidth="1"/>
    <col min="3331" max="3331" width="18.42578125" style="183" customWidth="1"/>
    <col min="3332" max="3333" width="17.140625" style="183" customWidth="1"/>
    <col min="3334" max="3334" width="21.85546875" style="183" customWidth="1"/>
    <col min="3335" max="3346" width="22.140625" style="183" customWidth="1"/>
    <col min="3347" max="3361" width="11.5703125" style="183" customWidth="1"/>
    <col min="3362" max="3363" width="10.28515625" style="183" customWidth="1"/>
    <col min="3364" max="3584" width="9.140625" style="183"/>
    <col min="3585" max="3585" width="1" style="183" customWidth="1"/>
    <col min="3586" max="3586" width="4.5703125" style="183" customWidth="1"/>
    <col min="3587" max="3587" width="18.42578125" style="183" customWidth="1"/>
    <col min="3588" max="3589" width="17.140625" style="183" customWidth="1"/>
    <col min="3590" max="3590" width="21.85546875" style="183" customWidth="1"/>
    <col min="3591" max="3602" width="22.140625" style="183" customWidth="1"/>
    <col min="3603" max="3617" width="11.5703125" style="183" customWidth="1"/>
    <col min="3618" max="3619" width="10.28515625" style="183" customWidth="1"/>
    <col min="3620" max="3840" width="9.140625" style="183"/>
    <col min="3841" max="3841" width="1" style="183" customWidth="1"/>
    <col min="3842" max="3842" width="4.5703125" style="183" customWidth="1"/>
    <col min="3843" max="3843" width="18.42578125" style="183" customWidth="1"/>
    <col min="3844" max="3845" width="17.140625" style="183" customWidth="1"/>
    <col min="3846" max="3846" width="21.85546875" style="183" customWidth="1"/>
    <col min="3847" max="3858" width="22.140625" style="183" customWidth="1"/>
    <col min="3859" max="3873" width="11.5703125" style="183" customWidth="1"/>
    <col min="3874" max="3875" width="10.28515625" style="183" customWidth="1"/>
    <col min="3876" max="4096" width="9.140625" style="183"/>
    <col min="4097" max="4097" width="1" style="183" customWidth="1"/>
    <col min="4098" max="4098" width="4.5703125" style="183" customWidth="1"/>
    <col min="4099" max="4099" width="18.42578125" style="183" customWidth="1"/>
    <col min="4100" max="4101" width="17.140625" style="183" customWidth="1"/>
    <col min="4102" max="4102" width="21.85546875" style="183" customWidth="1"/>
    <col min="4103" max="4114" width="22.140625" style="183" customWidth="1"/>
    <col min="4115" max="4129" width="11.5703125" style="183" customWidth="1"/>
    <col min="4130" max="4131" width="10.28515625" style="183" customWidth="1"/>
    <col min="4132" max="4352" width="9.140625" style="183"/>
    <col min="4353" max="4353" width="1" style="183" customWidth="1"/>
    <col min="4354" max="4354" width="4.5703125" style="183" customWidth="1"/>
    <col min="4355" max="4355" width="18.42578125" style="183" customWidth="1"/>
    <col min="4356" max="4357" width="17.140625" style="183" customWidth="1"/>
    <col min="4358" max="4358" width="21.85546875" style="183" customWidth="1"/>
    <col min="4359" max="4370" width="22.140625" style="183" customWidth="1"/>
    <col min="4371" max="4385" width="11.5703125" style="183" customWidth="1"/>
    <col min="4386" max="4387" width="10.28515625" style="183" customWidth="1"/>
    <col min="4388" max="4608" width="9.140625" style="183"/>
    <col min="4609" max="4609" width="1" style="183" customWidth="1"/>
    <col min="4610" max="4610" width="4.5703125" style="183" customWidth="1"/>
    <col min="4611" max="4611" width="18.42578125" style="183" customWidth="1"/>
    <col min="4612" max="4613" width="17.140625" style="183" customWidth="1"/>
    <col min="4614" max="4614" width="21.85546875" style="183" customWidth="1"/>
    <col min="4615" max="4626" width="22.140625" style="183" customWidth="1"/>
    <col min="4627" max="4641" width="11.5703125" style="183" customWidth="1"/>
    <col min="4642" max="4643" width="10.28515625" style="183" customWidth="1"/>
    <col min="4644" max="4864" width="9.140625" style="183"/>
    <col min="4865" max="4865" width="1" style="183" customWidth="1"/>
    <col min="4866" max="4866" width="4.5703125" style="183" customWidth="1"/>
    <col min="4867" max="4867" width="18.42578125" style="183" customWidth="1"/>
    <col min="4868" max="4869" width="17.140625" style="183" customWidth="1"/>
    <col min="4870" max="4870" width="21.85546875" style="183" customWidth="1"/>
    <col min="4871" max="4882" width="22.140625" style="183" customWidth="1"/>
    <col min="4883" max="4897" width="11.5703125" style="183" customWidth="1"/>
    <col min="4898" max="4899" width="10.28515625" style="183" customWidth="1"/>
    <col min="4900" max="5120" width="9.140625" style="183"/>
    <col min="5121" max="5121" width="1" style="183" customWidth="1"/>
    <col min="5122" max="5122" width="4.5703125" style="183" customWidth="1"/>
    <col min="5123" max="5123" width="18.42578125" style="183" customWidth="1"/>
    <col min="5124" max="5125" width="17.140625" style="183" customWidth="1"/>
    <col min="5126" max="5126" width="21.85546875" style="183" customWidth="1"/>
    <col min="5127" max="5138" width="22.140625" style="183" customWidth="1"/>
    <col min="5139" max="5153" width="11.5703125" style="183" customWidth="1"/>
    <col min="5154" max="5155" width="10.28515625" style="183" customWidth="1"/>
    <col min="5156" max="5376" width="9.140625" style="183"/>
    <col min="5377" max="5377" width="1" style="183" customWidth="1"/>
    <col min="5378" max="5378" width="4.5703125" style="183" customWidth="1"/>
    <col min="5379" max="5379" width="18.42578125" style="183" customWidth="1"/>
    <col min="5380" max="5381" width="17.140625" style="183" customWidth="1"/>
    <col min="5382" max="5382" width="21.85546875" style="183" customWidth="1"/>
    <col min="5383" max="5394" width="22.140625" style="183" customWidth="1"/>
    <col min="5395" max="5409" width="11.5703125" style="183" customWidth="1"/>
    <col min="5410" max="5411" width="10.28515625" style="183" customWidth="1"/>
    <col min="5412" max="5632" width="9.140625" style="183"/>
    <col min="5633" max="5633" width="1" style="183" customWidth="1"/>
    <col min="5634" max="5634" width="4.5703125" style="183" customWidth="1"/>
    <col min="5635" max="5635" width="18.42578125" style="183" customWidth="1"/>
    <col min="5636" max="5637" width="17.140625" style="183" customWidth="1"/>
    <col min="5638" max="5638" width="21.85546875" style="183" customWidth="1"/>
    <col min="5639" max="5650" width="22.140625" style="183" customWidth="1"/>
    <col min="5651" max="5665" width="11.5703125" style="183" customWidth="1"/>
    <col min="5666" max="5667" width="10.28515625" style="183" customWidth="1"/>
    <col min="5668" max="5888" width="9.140625" style="183"/>
    <col min="5889" max="5889" width="1" style="183" customWidth="1"/>
    <col min="5890" max="5890" width="4.5703125" style="183" customWidth="1"/>
    <col min="5891" max="5891" width="18.42578125" style="183" customWidth="1"/>
    <col min="5892" max="5893" width="17.140625" style="183" customWidth="1"/>
    <col min="5894" max="5894" width="21.85546875" style="183" customWidth="1"/>
    <col min="5895" max="5906" width="22.140625" style="183" customWidth="1"/>
    <col min="5907" max="5921" width="11.5703125" style="183" customWidth="1"/>
    <col min="5922" max="5923" width="10.28515625" style="183" customWidth="1"/>
    <col min="5924" max="6144" width="9.140625" style="183"/>
    <col min="6145" max="6145" width="1" style="183" customWidth="1"/>
    <col min="6146" max="6146" width="4.5703125" style="183" customWidth="1"/>
    <col min="6147" max="6147" width="18.42578125" style="183" customWidth="1"/>
    <col min="6148" max="6149" width="17.140625" style="183" customWidth="1"/>
    <col min="6150" max="6150" width="21.85546875" style="183" customWidth="1"/>
    <col min="6151" max="6162" width="22.140625" style="183" customWidth="1"/>
    <col min="6163" max="6177" width="11.5703125" style="183" customWidth="1"/>
    <col min="6178" max="6179" width="10.28515625" style="183" customWidth="1"/>
    <col min="6180" max="6400" width="9.140625" style="183"/>
    <col min="6401" max="6401" width="1" style="183" customWidth="1"/>
    <col min="6402" max="6402" width="4.5703125" style="183" customWidth="1"/>
    <col min="6403" max="6403" width="18.42578125" style="183" customWidth="1"/>
    <col min="6404" max="6405" width="17.140625" style="183" customWidth="1"/>
    <col min="6406" max="6406" width="21.85546875" style="183" customWidth="1"/>
    <col min="6407" max="6418" width="22.140625" style="183" customWidth="1"/>
    <col min="6419" max="6433" width="11.5703125" style="183" customWidth="1"/>
    <col min="6434" max="6435" width="10.28515625" style="183" customWidth="1"/>
    <col min="6436" max="6656" width="9.140625" style="183"/>
    <col min="6657" max="6657" width="1" style="183" customWidth="1"/>
    <col min="6658" max="6658" width="4.5703125" style="183" customWidth="1"/>
    <col min="6659" max="6659" width="18.42578125" style="183" customWidth="1"/>
    <col min="6660" max="6661" width="17.140625" style="183" customWidth="1"/>
    <col min="6662" max="6662" width="21.85546875" style="183" customWidth="1"/>
    <col min="6663" max="6674" width="22.140625" style="183" customWidth="1"/>
    <col min="6675" max="6689" width="11.5703125" style="183" customWidth="1"/>
    <col min="6690" max="6691" width="10.28515625" style="183" customWidth="1"/>
    <col min="6692" max="6912" width="9.140625" style="183"/>
    <col min="6913" max="6913" width="1" style="183" customWidth="1"/>
    <col min="6914" max="6914" width="4.5703125" style="183" customWidth="1"/>
    <col min="6915" max="6915" width="18.42578125" style="183" customWidth="1"/>
    <col min="6916" max="6917" width="17.140625" style="183" customWidth="1"/>
    <col min="6918" max="6918" width="21.85546875" style="183" customWidth="1"/>
    <col min="6919" max="6930" width="22.140625" style="183" customWidth="1"/>
    <col min="6931" max="6945" width="11.5703125" style="183" customWidth="1"/>
    <col min="6946" max="6947" width="10.28515625" style="183" customWidth="1"/>
    <col min="6948" max="7168" width="9.140625" style="183"/>
    <col min="7169" max="7169" width="1" style="183" customWidth="1"/>
    <col min="7170" max="7170" width="4.5703125" style="183" customWidth="1"/>
    <col min="7171" max="7171" width="18.42578125" style="183" customWidth="1"/>
    <col min="7172" max="7173" width="17.140625" style="183" customWidth="1"/>
    <col min="7174" max="7174" width="21.85546875" style="183" customWidth="1"/>
    <col min="7175" max="7186" width="22.140625" style="183" customWidth="1"/>
    <col min="7187" max="7201" width="11.5703125" style="183" customWidth="1"/>
    <col min="7202" max="7203" width="10.28515625" style="183" customWidth="1"/>
    <col min="7204" max="7424" width="9.140625" style="183"/>
    <col min="7425" max="7425" width="1" style="183" customWidth="1"/>
    <col min="7426" max="7426" width="4.5703125" style="183" customWidth="1"/>
    <col min="7427" max="7427" width="18.42578125" style="183" customWidth="1"/>
    <col min="7428" max="7429" width="17.140625" style="183" customWidth="1"/>
    <col min="7430" max="7430" width="21.85546875" style="183" customWidth="1"/>
    <col min="7431" max="7442" width="22.140625" style="183" customWidth="1"/>
    <col min="7443" max="7457" width="11.5703125" style="183" customWidth="1"/>
    <col min="7458" max="7459" width="10.28515625" style="183" customWidth="1"/>
    <col min="7460" max="7680" width="9.140625" style="183"/>
    <col min="7681" max="7681" width="1" style="183" customWidth="1"/>
    <col min="7682" max="7682" width="4.5703125" style="183" customWidth="1"/>
    <col min="7683" max="7683" width="18.42578125" style="183" customWidth="1"/>
    <col min="7684" max="7685" width="17.140625" style="183" customWidth="1"/>
    <col min="7686" max="7686" width="21.85546875" style="183" customWidth="1"/>
    <col min="7687" max="7698" width="22.140625" style="183" customWidth="1"/>
    <col min="7699" max="7713" width="11.5703125" style="183" customWidth="1"/>
    <col min="7714" max="7715" width="10.28515625" style="183" customWidth="1"/>
    <col min="7716" max="7936" width="9.140625" style="183"/>
    <col min="7937" max="7937" width="1" style="183" customWidth="1"/>
    <col min="7938" max="7938" width="4.5703125" style="183" customWidth="1"/>
    <col min="7939" max="7939" width="18.42578125" style="183" customWidth="1"/>
    <col min="7940" max="7941" width="17.140625" style="183" customWidth="1"/>
    <col min="7942" max="7942" width="21.85546875" style="183" customWidth="1"/>
    <col min="7943" max="7954" width="22.140625" style="183" customWidth="1"/>
    <col min="7955" max="7969" width="11.5703125" style="183" customWidth="1"/>
    <col min="7970" max="7971" width="10.28515625" style="183" customWidth="1"/>
    <col min="7972" max="8192" width="9.140625" style="183"/>
    <col min="8193" max="8193" width="1" style="183" customWidth="1"/>
    <col min="8194" max="8194" width="4.5703125" style="183" customWidth="1"/>
    <col min="8195" max="8195" width="18.42578125" style="183" customWidth="1"/>
    <col min="8196" max="8197" width="17.140625" style="183" customWidth="1"/>
    <col min="8198" max="8198" width="21.85546875" style="183" customWidth="1"/>
    <col min="8199" max="8210" width="22.140625" style="183" customWidth="1"/>
    <col min="8211" max="8225" width="11.5703125" style="183" customWidth="1"/>
    <col min="8226" max="8227" width="10.28515625" style="183" customWidth="1"/>
    <col min="8228" max="8448" width="9.140625" style="183"/>
    <col min="8449" max="8449" width="1" style="183" customWidth="1"/>
    <col min="8450" max="8450" width="4.5703125" style="183" customWidth="1"/>
    <col min="8451" max="8451" width="18.42578125" style="183" customWidth="1"/>
    <col min="8452" max="8453" width="17.140625" style="183" customWidth="1"/>
    <col min="8454" max="8454" width="21.85546875" style="183" customWidth="1"/>
    <col min="8455" max="8466" width="22.140625" style="183" customWidth="1"/>
    <col min="8467" max="8481" width="11.5703125" style="183" customWidth="1"/>
    <col min="8482" max="8483" width="10.28515625" style="183" customWidth="1"/>
    <col min="8484" max="8704" width="9.140625" style="183"/>
    <col min="8705" max="8705" width="1" style="183" customWidth="1"/>
    <col min="8706" max="8706" width="4.5703125" style="183" customWidth="1"/>
    <col min="8707" max="8707" width="18.42578125" style="183" customWidth="1"/>
    <col min="8708" max="8709" width="17.140625" style="183" customWidth="1"/>
    <col min="8710" max="8710" width="21.85546875" style="183" customWidth="1"/>
    <col min="8711" max="8722" width="22.140625" style="183" customWidth="1"/>
    <col min="8723" max="8737" width="11.5703125" style="183" customWidth="1"/>
    <col min="8738" max="8739" width="10.28515625" style="183" customWidth="1"/>
    <col min="8740" max="8960" width="9.140625" style="183"/>
    <col min="8961" max="8961" width="1" style="183" customWidth="1"/>
    <col min="8962" max="8962" width="4.5703125" style="183" customWidth="1"/>
    <col min="8963" max="8963" width="18.42578125" style="183" customWidth="1"/>
    <col min="8964" max="8965" width="17.140625" style="183" customWidth="1"/>
    <col min="8966" max="8966" width="21.85546875" style="183" customWidth="1"/>
    <col min="8967" max="8978" width="22.140625" style="183" customWidth="1"/>
    <col min="8979" max="8993" width="11.5703125" style="183" customWidth="1"/>
    <col min="8994" max="8995" width="10.28515625" style="183" customWidth="1"/>
    <col min="8996" max="9216" width="9.140625" style="183"/>
    <col min="9217" max="9217" width="1" style="183" customWidth="1"/>
    <col min="9218" max="9218" width="4.5703125" style="183" customWidth="1"/>
    <col min="9219" max="9219" width="18.42578125" style="183" customWidth="1"/>
    <col min="9220" max="9221" width="17.140625" style="183" customWidth="1"/>
    <col min="9222" max="9222" width="21.85546875" style="183" customWidth="1"/>
    <col min="9223" max="9234" width="22.140625" style="183" customWidth="1"/>
    <col min="9235" max="9249" width="11.5703125" style="183" customWidth="1"/>
    <col min="9250" max="9251" width="10.28515625" style="183" customWidth="1"/>
    <col min="9252" max="9472" width="9.140625" style="183"/>
    <col min="9473" max="9473" width="1" style="183" customWidth="1"/>
    <col min="9474" max="9474" width="4.5703125" style="183" customWidth="1"/>
    <col min="9475" max="9475" width="18.42578125" style="183" customWidth="1"/>
    <col min="9476" max="9477" width="17.140625" style="183" customWidth="1"/>
    <col min="9478" max="9478" width="21.85546875" style="183" customWidth="1"/>
    <col min="9479" max="9490" width="22.140625" style="183" customWidth="1"/>
    <col min="9491" max="9505" width="11.5703125" style="183" customWidth="1"/>
    <col min="9506" max="9507" width="10.28515625" style="183" customWidth="1"/>
    <col min="9508" max="9728" width="9.140625" style="183"/>
    <col min="9729" max="9729" width="1" style="183" customWidth="1"/>
    <col min="9730" max="9730" width="4.5703125" style="183" customWidth="1"/>
    <col min="9731" max="9731" width="18.42578125" style="183" customWidth="1"/>
    <col min="9732" max="9733" width="17.140625" style="183" customWidth="1"/>
    <col min="9734" max="9734" width="21.85546875" style="183" customWidth="1"/>
    <col min="9735" max="9746" width="22.140625" style="183" customWidth="1"/>
    <col min="9747" max="9761" width="11.5703125" style="183" customWidth="1"/>
    <col min="9762" max="9763" width="10.28515625" style="183" customWidth="1"/>
    <col min="9764" max="9984" width="9.140625" style="183"/>
    <col min="9985" max="9985" width="1" style="183" customWidth="1"/>
    <col min="9986" max="9986" width="4.5703125" style="183" customWidth="1"/>
    <col min="9987" max="9987" width="18.42578125" style="183" customWidth="1"/>
    <col min="9988" max="9989" width="17.140625" style="183" customWidth="1"/>
    <col min="9990" max="9990" width="21.85546875" style="183" customWidth="1"/>
    <col min="9991" max="10002" width="22.140625" style="183" customWidth="1"/>
    <col min="10003" max="10017" width="11.5703125" style="183" customWidth="1"/>
    <col min="10018" max="10019" width="10.28515625" style="183" customWidth="1"/>
    <col min="10020" max="10240" width="9.140625" style="183"/>
    <col min="10241" max="10241" width="1" style="183" customWidth="1"/>
    <col min="10242" max="10242" width="4.5703125" style="183" customWidth="1"/>
    <col min="10243" max="10243" width="18.42578125" style="183" customWidth="1"/>
    <col min="10244" max="10245" width="17.140625" style="183" customWidth="1"/>
    <col min="10246" max="10246" width="21.85546875" style="183" customWidth="1"/>
    <col min="10247" max="10258" width="22.140625" style="183" customWidth="1"/>
    <col min="10259" max="10273" width="11.5703125" style="183" customWidth="1"/>
    <col min="10274" max="10275" width="10.28515625" style="183" customWidth="1"/>
    <col min="10276" max="10496" width="9.140625" style="183"/>
    <col min="10497" max="10497" width="1" style="183" customWidth="1"/>
    <col min="10498" max="10498" width="4.5703125" style="183" customWidth="1"/>
    <col min="10499" max="10499" width="18.42578125" style="183" customWidth="1"/>
    <col min="10500" max="10501" width="17.140625" style="183" customWidth="1"/>
    <col min="10502" max="10502" width="21.85546875" style="183" customWidth="1"/>
    <col min="10503" max="10514" width="22.140625" style="183" customWidth="1"/>
    <col min="10515" max="10529" width="11.5703125" style="183" customWidth="1"/>
    <col min="10530" max="10531" width="10.28515625" style="183" customWidth="1"/>
    <col min="10532" max="10752" width="9.140625" style="183"/>
    <col min="10753" max="10753" width="1" style="183" customWidth="1"/>
    <col min="10754" max="10754" width="4.5703125" style="183" customWidth="1"/>
    <col min="10755" max="10755" width="18.42578125" style="183" customWidth="1"/>
    <col min="10756" max="10757" width="17.140625" style="183" customWidth="1"/>
    <col min="10758" max="10758" width="21.85546875" style="183" customWidth="1"/>
    <col min="10759" max="10770" width="22.140625" style="183" customWidth="1"/>
    <col min="10771" max="10785" width="11.5703125" style="183" customWidth="1"/>
    <col min="10786" max="10787" width="10.28515625" style="183" customWidth="1"/>
    <col min="10788" max="11008" width="9.140625" style="183"/>
    <col min="11009" max="11009" width="1" style="183" customWidth="1"/>
    <col min="11010" max="11010" width="4.5703125" style="183" customWidth="1"/>
    <col min="11011" max="11011" width="18.42578125" style="183" customWidth="1"/>
    <col min="11012" max="11013" width="17.140625" style="183" customWidth="1"/>
    <col min="11014" max="11014" width="21.85546875" style="183" customWidth="1"/>
    <col min="11015" max="11026" width="22.140625" style="183" customWidth="1"/>
    <col min="11027" max="11041" width="11.5703125" style="183" customWidth="1"/>
    <col min="11042" max="11043" width="10.28515625" style="183" customWidth="1"/>
    <col min="11044" max="11264" width="9.140625" style="183"/>
    <col min="11265" max="11265" width="1" style="183" customWidth="1"/>
    <col min="11266" max="11266" width="4.5703125" style="183" customWidth="1"/>
    <col min="11267" max="11267" width="18.42578125" style="183" customWidth="1"/>
    <col min="11268" max="11269" width="17.140625" style="183" customWidth="1"/>
    <col min="11270" max="11270" width="21.85546875" style="183" customWidth="1"/>
    <col min="11271" max="11282" width="22.140625" style="183" customWidth="1"/>
    <col min="11283" max="11297" width="11.5703125" style="183" customWidth="1"/>
    <col min="11298" max="11299" width="10.28515625" style="183" customWidth="1"/>
    <col min="11300" max="11520" width="9.140625" style="183"/>
    <col min="11521" max="11521" width="1" style="183" customWidth="1"/>
    <col min="11522" max="11522" width="4.5703125" style="183" customWidth="1"/>
    <col min="11523" max="11523" width="18.42578125" style="183" customWidth="1"/>
    <col min="11524" max="11525" width="17.140625" style="183" customWidth="1"/>
    <col min="11526" max="11526" width="21.85546875" style="183" customWidth="1"/>
    <col min="11527" max="11538" width="22.140625" style="183" customWidth="1"/>
    <col min="11539" max="11553" width="11.5703125" style="183" customWidth="1"/>
    <col min="11554" max="11555" width="10.28515625" style="183" customWidth="1"/>
    <col min="11556" max="11776" width="9.140625" style="183"/>
    <col min="11777" max="11777" width="1" style="183" customWidth="1"/>
    <col min="11778" max="11778" width="4.5703125" style="183" customWidth="1"/>
    <col min="11779" max="11779" width="18.42578125" style="183" customWidth="1"/>
    <col min="11780" max="11781" width="17.140625" style="183" customWidth="1"/>
    <col min="11782" max="11782" width="21.85546875" style="183" customWidth="1"/>
    <col min="11783" max="11794" width="22.140625" style="183" customWidth="1"/>
    <col min="11795" max="11809" width="11.5703125" style="183" customWidth="1"/>
    <col min="11810" max="11811" width="10.28515625" style="183" customWidth="1"/>
    <col min="11812" max="12032" width="9.140625" style="183"/>
    <col min="12033" max="12033" width="1" style="183" customWidth="1"/>
    <col min="12034" max="12034" width="4.5703125" style="183" customWidth="1"/>
    <col min="12035" max="12035" width="18.42578125" style="183" customWidth="1"/>
    <col min="12036" max="12037" width="17.140625" style="183" customWidth="1"/>
    <col min="12038" max="12038" width="21.85546875" style="183" customWidth="1"/>
    <col min="12039" max="12050" width="22.140625" style="183" customWidth="1"/>
    <col min="12051" max="12065" width="11.5703125" style="183" customWidth="1"/>
    <col min="12066" max="12067" width="10.28515625" style="183" customWidth="1"/>
    <col min="12068" max="12288" width="9.140625" style="183"/>
    <col min="12289" max="12289" width="1" style="183" customWidth="1"/>
    <col min="12290" max="12290" width="4.5703125" style="183" customWidth="1"/>
    <col min="12291" max="12291" width="18.42578125" style="183" customWidth="1"/>
    <col min="12292" max="12293" width="17.140625" style="183" customWidth="1"/>
    <col min="12294" max="12294" width="21.85546875" style="183" customWidth="1"/>
    <col min="12295" max="12306" width="22.140625" style="183" customWidth="1"/>
    <col min="12307" max="12321" width="11.5703125" style="183" customWidth="1"/>
    <col min="12322" max="12323" width="10.28515625" style="183" customWidth="1"/>
    <col min="12324" max="12544" width="9.140625" style="183"/>
    <col min="12545" max="12545" width="1" style="183" customWidth="1"/>
    <col min="12546" max="12546" width="4.5703125" style="183" customWidth="1"/>
    <col min="12547" max="12547" width="18.42578125" style="183" customWidth="1"/>
    <col min="12548" max="12549" width="17.140625" style="183" customWidth="1"/>
    <col min="12550" max="12550" width="21.85546875" style="183" customWidth="1"/>
    <col min="12551" max="12562" width="22.140625" style="183" customWidth="1"/>
    <col min="12563" max="12577" width="11.5703125" style="183" customWidth="1"/>
    <col min="12578" max="12579" width="10.28515625" style="183" customWidth="1"/>
    <col min="12580" max="12800" width="9.140625" style="183"/>
    <col min="12801" max="12801" width="1" style="183" customWidth="1"/>
    <col min="12802" max="12802" width="4.5703125" style="183" customWidth="1"/>
    <col min="12803" max="12803" width="18.42578125" style="183" customWidth="1"/>
    <col min="12804" max="12805" width="17.140625" style="183" customWidth="1"/>
    <col min="12806" max="12806" width="21.85546875" style="183" customWidth="1"/>
    <col min="12807" max="12818" width="22.140625" style="183" customWidth="1"/>
    <col min="12819" max="12833" width="11.5703125" style="183" customWidth="1"/>
    <col min="12834" max="12835" width="10.28515625" style="183" customWidth="1"/>
    <col min="12836" max="13056" width="9.140625" style="183"/>
    <col min="13057" max="13057" width="1" style="183" customWidth="1"/>
    <col min="13058" max="13058" width="4.5703125" style="183" customWidth="1"/>
    <col min="13059" max="13059" width="18.42578125" style="183" customWidth="1"/>
    <col min="13060" max="13061" width="17.140625" style="183" customWidth="1"/>
    <col min="13062" max="13062" width="21.85546875" style="183" customWidth="1"/>
    <col min="13063" max="13074" width="22.140625" style="183" customWidth="1"/>
    <col min="13075" max="13089" width="11.5703125" style="183" customWidth="1"/>
    <col min="13090" max="13091" width="10.28515625" style="183" customWidth="1"/>
    <col min="13092" max="13312" width="9.140625" style="183"/>
    <col min="13313" max="13313" width="1" style="183" customWidth="1"/>
    <col min="13314" max="13314" width="4.5703125" style="183" customWidth="1"/>
    <col min="13315" max="13315" width="18.42578125" style="183" customWidth="1"/>
    <col min="13316" max="13317" width="17.140625" style="183" customWidth="1"/>
    <col min="13318" max="13318" width="21.85546875" style="183" customWidth="1"/>
    <col min="13319" max="13330" width="22.140625" style="183" customWidth="1"/>
    <col min="13331" max="13345" width="11.5703125" style="183" customWidth="1"/>
    <col min="13346" max="13347" width="10.28515625" style="183" customWidth="1"/>
    <col min="13348" max="13568" width="9.140625" style="183"/>
    <col min="13569" max="13569" width="1" style="183" customWidth="1"/>
    <col min="13570" max="13570" width="4.5703125" style="183" customWidth="1"/>
    <col min="13571" max="13571" width="18.42578125" style="183" customWidth="1"/>
    <col min="13572" max="13573" width="17.140625" style="183" customWidth="1"/>
    <col min="13574" max="13574" width="21.85546875" style="183" customWidth="1"/>
    <col min="13575" max="13586" width="22.140625" style="183" customWidth="1"/>
    <col min="13587" max="13601" width="11.5703125" style="183" customWidth="1"/>
    <col min="13602" max="13603" width="10.28515625" style="183" customWidth="1"/>
    <col min="13604" max="13824" width="9.140625" style="183"/>
    <col min="13825" max="13825" width="1" style="183" customWidth="1"/>
    <col min="13826" max="13826" width="4.5703125" style="183" customWidth="1"/>
    <col min="13827" max="13827" width="18.42578125" style="183" customWidth="1"/>
    <col min="13828" max="13829" width="17.140625" style="183" customWidth="1"/>
    <col min="13830" max="13830" width="21.85546875" style="183" customWidth="1"/>
    <col min="13831" max="13842" width="22.140625" style="183" customWidth="1"/>
    <col min="13843" max="13857" width="11.5703125" style="183" customWidth="1"/>
    <col min="13858" max="13859" width="10.28515625" style="183" customWidth="1"/>
    <col min="13860" max="14080" width="9.140625" style="183"/>
    <col min="14081" max="14081" width="1" style="183" customWidth="1"/>
    <col min="14082" max="14082" width="4.5703125" style="183" customWidth="1"/>
    <col min="14083" max="14083" width="18.42578125" style="183" customWidth="1"/>
    <col min="14084" max="14085" width="17.140625" style="183" customWidth="1"/>
    <col min="14086" max="14086" width="21.85546875" style="183" customWidth="1"/>
    <col min="14087" max="14098" width="22.140625" style="183" customWidth="1"/>
    <col min="14099" max="14113" width="11.5703125" style="183" customWidth="1"/>
    <col min="14114" max="14115" width="10.28515625" style="183" customWidth="1"/>
    <col min="14116" max="14336" width="9.140625" style="183"/>
    <col min="14337" max="14337" width="1" style="183" customWidth="1"/>
    <col min="14338" max="14338" width="4.5703125" style="183" customWidth="1"/>
    <col min="14339" max="14339" width="18.42578125" style="183" customWidth="1"/>
    <col min="14340" max="14341" width="17.140625" style="183" customWidth="1"/>
    <col min="14342" max="14342" width="21.85546875" style="183" customWidth="1"/>
    <col min="14343" max="14354" width="22.140625" style="183" customWidth="1"/>
    <col min="14355" max="14369" width="11.5703125" style="183" customWidth="1"/>
    <col min="14370" max="14371" width="10.28515625" style="183" customWidth="1"/>
    <col min="14372" max="14592" width="9.140625" style="183"/>
    <col min="14593" max="14593" width="1" style="183" customWidth="1"/>
    <col min="14594" max="14594" width="4.5703125" style="183" customWidth="1"/>
    <col min="14595" max="14595" width="18.42578125" style="183" customWidth="1"/>
    <col min="14596" max="14597" width="17.140625" style="183" customWidth="1"/>
    <col min="14598" max="14598" width="21.85546875" style="183" customWidth="1"/>
    <col min="14599" max="14610" width="22.140625" style="183" customWidth="1"/>
    <col min="14611" max="14625" width="11.5703125" style="183" customWidth="1"/>
    <col min="14626" max="14627" width="10.28515625" style="183" customWidth="1"/>
    <col min="14628" max="14848" width="9.140625" style="183"/>
    <col min="14849" max="14849" width="1" style="183" customWidth="1"/>
    <col min="14850" max="14850" width="4.5703125" style="183" customWidth="1"/>
    <col min="14851" max="14851" width="18.42578125" style="183" customWidth="1"/>
    <col min="14852" max="14853" width="17.140625" style="183" customWidth="1"/>
    <col min="14854" max="14854" width="21.85546875" style="183" customWidth="1"/>
    <col min="14855" max="14866" width="22.140625" style="183" customWidth="1"/>
    <col min="14867" max="14881" width="11.5703125" style="183" customWidth="1"/>
    <col min="14882" max="14883" width="10.28515625" style="183" customWidth="1"/>
    <col min="14884" max="15104" width="9.140625" style="183"/>
    <col min="15105" max="15105" width="1" style="183" customWidth="1"/>
    <col min="15106" max="15106" width="4.5703125" style="183" customWidth="1"/>
    <col min="15107" max="15107" width="18.42578125" style="183" customWidth="1"/>
    <col min="15108" max="15109" width="17.140625" style="183" customWidth="1"/>
    <col min="15110" max="15110" width="21.85546875" style="183" customWidth="1"/>
    <col min="15111" max="15122" width="22.140625" style="183" customWidth="1"/>
    <col min="15123" max="15137" width="11.5703125" style="183" customWidth="1"/>
    <col min="15138" max="15139" width="10.28515625" style="183" customWidth="1"/>
    <col min="15140" max="15360" width="9.140625" style="183"/>
    <col min="15361" max="15361" width="1" style="183" customWidth="1"/>
    <col min="15362" max="15362" width="4.5703125" style="183" customWidth="1"/>
    <col min="15363" max="15363" width="18.42578125" style="183" customWidth="1"/>
    <col min="15364" max="15365" width="17.140625" style="183" customWidth="1"/>
    <col min="15366" max="15366" width="21.85546875" style="183" customWidth="1"/>
    <col min="15367" max="15378" width="22.140625" style="183" customWidth="1"/>
    <col min="15379" max="15393" width="11.5703125" style="183" customWidth="1"/>
    <col min="15394" max="15395" width="10.28515625" style="183" customWidth="1"/>
    <col min="15396" max="15616" width="9.140625" style="183"/>
    <col min="15617" max="15617" width="1" style="183" customWidth="1"/>
    <col min="15618" max="15618" width="4.5703125" style="183" customWidth="1"/>
    <col min="15619" max="15619" width="18.42578125" style="183" customWidth="1"/>
    <col min="15620" max="15621" width="17.140625" style="183" customWidth="1"/>
    <col min="15622" max="15622" width="21.85546875" style="183" customWidth="1"/>
    <col min="15623" max="15634" width="22.140625" style="183" customWidth="1"/>
    <col min="15635" max="15649" width="11.5703125" style="183" customWidth="1"/>
    <col min="15650" max="15651" width="10.28515625" style="183" customWidth="1"/>
    <col min="15652" max="15872" width="9.140625" style="183"/>
    <col min="15873" max="15873" width="1" style="183" customWidth="1"/>
    <col min="15874" max="15874" width="4.5703125" style="183" customWidth="1"/>
    <col min="15875" max="15875" width="18.42578125" style="183" customWidth="1"/>
    <col min="15876" max="15877" width="17.140625" style="183" customWidth="1"/>
    <col min="15878" max="15878" width="21.85546875" style="183" customWidth="1"/>
    <col min="15879" max="15890" width="22.140625" style="183" customWidth="1"/>
    <col min="15891" max="15905" width="11.5703125" style="183" customWidth="1"/>
    <col min="15906" max="15907" width="10.28515625" style="183" customWidth="1"/>
    <col min="15908" max="16128" width="9.140625" style="183"/>
    <col min="16129" max="16129" width="1" style="183" customWidth="1"/>
    <col min="16130" max="16130" width="4.5703125" style="183" customWidth="1"/>
    <col min="16131" max="16131" width="18.42578125" style="183" customWidth="1"/>
    <col min="16132" max="16133" width="17.140625" style="183" customWidth="1"/>
    <col min="16134" max="16134" width="21.85546875" style="183" customWidth="1"/>
    <col min="16135" max="16146" width="22.140625" style="183" customWidth="1"/>
    <col min="16147" max="16161" width="11.5703125" style="183" customWidth="1"/>
    <col min="16162" max="16163" width="10.28515625" style="183" customWidth="1"/>
    <col min="16164" max="16384" width="9.140625" style="183"/>
  </cols>
  <sheetData>
    <row r="1" spans="2:26" ht="20.45" x14ac:dyDescent="0.3">
      <c r="B1" s="225" t="str">
        <f>'Календарный план'!A1</f>
        <v>Создание автоматизированной системы коммерческого учета электроэнергии многоквартирных домов (АСКУЭ МКД) на 2021 г.</v>
      </c>
    </row>
    <row r="2" spans="2:26" ht="19.5" x14ac:dyDescent="0.25">
      <c r="B2" s="267" t="s">
        <v>239</v>
      </c>
      <c r="C2" s="267"/>
      <c r="D2" s="267"/>
      <c r="E2" s="267"/>
      <c r="F2" s="267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</row>
    <row r="4" spans="2:26" s="185" customFormat="1" ht="13.9" x14ac:dyDescent="0.3">
      <c r="B4" s="186"/>
    </row>
    <row r="5" spans="2:26" x14ac:dyDescent="0.25">
      <c r="B5" s="187" t="s">
        <v>0</v>
      </c>
      <c r="C5" s="187" t="s">
        <v>240</v>
      </c>
      <c r="D5" s="188" t="s">
        <v>241</v>
      </c>
      <c r="E5" s="188" t="s">
        <v>198</v>
      </c>
      <c r="F5" s="188" t="s">
        <v>242</v>
      </c>
    </row>
    <row r="6" spans="2:26" x14ac:dyDescent="0.25">
      <c r="B6" s="187">
        <v>1</v>
      </c>
      <c r="C6" s="189" t="s">
        <v>211</v>
      </c>
      <c r="D6" s="190"/>
      <c r="E6" s="190">
        <v>5.1100000000000003</v>
      </c>
      <c r="F6" s="190">
        <f>D6*E6</f>
        <v>0</v>
      </c>
    </row>
    <row r="7" spans="2:26" x14ac:dyDescent="0.25">
      <c r="B7" s="187">
        <v>2</v>
      </c>
      <c r="C7" s="189" t="s">
        <v>212</v>
      </c>
      <c r="D7" s="190"/>
      <c r="E7" s="190">
        <f>$E$6</f>
        <v>5.1100000000000003</v>
      </c>
      <c r="F7" s="190">
        <f t="shared" ref="F7:F17" si="0">D7*E7</f>
        <v>0</v>
      </c>
    </row>
    <row r="8" spans="2:26" x14ac:dyDescent="0.25">
      <c r="B8" s="187">
        <v>3</v>
      </c>
      <c r="C8" s="189" t="s">
        <v>213</v>
      </c>
      <c r="D8" s="190">
        <f>'Календарный план'!G53</f>
        <v>822</v>
      </c>
      <c r="E8" s="195">
        <f t="shared" ref="E8:E16" si="1">$E$6</f>
        <v>5.1100000000000003</v>
      </c>
      <c r="F8" s="190">
        <f t="shared" si="0"/>
        <v>4200.42</v>
      </c>
    </row>
    <row r="9" spans="2:26" x14ac:dyDescent="0.25">
      <c r="B9" s="187">
        <v>4</v>
      </c>
      <c r="C9" s="189" t="s">
        <v>214</v>
      </c>
      <c r="D9" s="190">
        <f>'Календарный план'!H53+'Календарный план'!G53</f>
        <v>1644</v>
      </c>
      <c r="E9" s="190">
        <f t="shared" si="1"/>
        <v>5.1100000000000003</v>
      </c>
      <c r="F9" s="190">
        <f t="shared" si="0"/>
        <v>8400.84</v>
      </c>
    </row>
    <row r="10" spans="2:26" x14ac:dyDescent="0.25">
      <c r="B10" s="187">
        <v>5</v>
      </c>
      <c r="C10" s="189" t="s">
        <v>215</v>
      </c>
      <c r="D10" s="190">
        <f>'Календарный план'!I53+'Календарный план'!H53+'Календарный план'!G53</f>
        <v>2466</v>
      </c>
      <c r="E10" s="190">
        <f t="shared" si="1"/>
        <v>5.1100000000000003</v>
      </c>
      <c r="F10" s="190">
        <f t="shared" si="0"/>
        <v>12601.26</v>
      </c>
    </row>
    <row r="11" spans="2:26" x14ac:dyDescent="0.25">
      <c r="B11" s="187">
        <v>6</v>
      </c>
      <c r="C11" s="189" t="s">
        <v>216</v>
      </c>
      <c r="D11" s="190">
        <f>'Календарный план'!J53+'Календарный план'!I53+'Календарный план'!H53+'Календарный план'!G53</f>
        <v>3288</v>
      </c>
      <c r="E11" s="190">
        <f t="shared" si="1"/>
        <v>5.1100000000000003</v>
      </c>
      <c r="F11" s="190">
        <f t="shared" si="0"/>
        <v>16801.68</v>
      </c>
    </row>
    <row r="12" spans="2:26" x14ac:dyDescent="0.25">
      <c r="B12" s="187">
        <v>7</v>
      </c>
      <c r="C12" s="189" t="s">
        <v>217</v>
      </c>
      <c r="D12" s="190">
        <f>'Календарный план'!K53+'Календарный план'!J53+'Календарный план'!I53+'Календарный план'!H53+'Календарный план'!G53</f>
        <v>4110</v>
      </c>
      <c r="E12" s="190">
        <f t="shared" si="1"/>
        <v>5.1100000000000003</v>
      </c>
      <c r="F12" s="190">
        <f t="shared" si="0"/>
        <v>21002.100000000002</v>
      </c>
    </row>
    <row r="13" spans="2:26" x14ac:dyDescent="0.25">
      <c r="B13" s="187">
        <v>8</v>
      </c>
      <c r="C13" s="189" t="s">
        <v>218</v>
      </c>
      <c r="D13" s="190">
        <f>'Календарный план'!L53+'Календарный план'!K53+'Календарный план'!J53+'Календарный план'!I53+'Календарный план'!H53+'Календарный план'!G53</f>
        <v>5016</v>
      </c>
      <c r="E13" s="190">
        <f t="shared" si="1"/>
        <v>5.1100000000000003</v>
      </c>
      <c r="F13" s="190">
        <f t="shared" si="0"/>
        <v>25631.760000000002</v>
      </c>
    </row>
    <row r="14" spans="2:26" x14ac:dyDescent="0.25">
      <c r="B14" s="187">
        <v>9</v>
      </c>
      <c r="C14" s="189" t="s">
        <v>219</v>
      </c>
      <c r="D14" s="190">
        <f>'Календарный план'!M53+'Календарный план'!L53+'Календарный план'!K53+'Календарный план'!J53+'Календарный план'!I53+'Календарный план'!H53+'Календарный план'!G53</f>
        <v>6038</v>
      </c>
      <c r="E14" s="190">
        <f t="shared" si="1"/>
        <v>5.1100000000000003</v>
      </c>
      <c r="F14" s="190">
        <f t="shared" si="0"/>
        <v>30854.18</v>
      </c>
    </row>
    <row r="15" spans="2:26" x14ac:dyDescent="0.25">
      <c r="B15" s="187">
        <v>10</v>
      </c>
      <c r="C15" s="189" t="s">
        <v>220</v>
      </c>
      <c r="D15" s="190">
        <v>0</v>
      </c>
      <c r="E15" s="190">
        <f t="shared" si="1"/>
        <v>5.1100000000000003</v>
      </c>
      <c r="F15" s="190">
        <f t="shared" si="0"/>
        <v>0</v>
      </c>
    </row>
    <row r="16" spans="2:26" x14ac:dyDescent="0.25">
      <c r="B16" s="187">
        <v>11</v>
      </c>
      <c r="C16" s="189" t="s">
        <v>221</v>
      </c>
      <c r="D16" s="190">
        <v>0</v>
      </c>
      <c r="E16" s="190">
        <f t="shared" si="1"/>
        <v>5.1100000000000003</v>
      </c>
      <c r="F16" s="190">
        <f t="shared" si="0"/>
        <v>0</v>
      </c>
    </row>
    <row r="17" spans="2:6" x14ac:dyDescent="0.25">
      <c r="B17" s="187">
        <v>12</v>
      </c>
      <c r="C17" s="189" t="s">
        <v>222</v>
      </c>
      <c r="D17" s="190">
        <v>0</v>
      </c>
      <c r="E17" s="190">
        <f>$E$6</f>
        <v>5.1100000000000003</v>
      </c>
      <c r="F17" s="190">
        <f t="shared" si="0"/>
        <v>0</v>
      </c>
    </row>
    <row r="18" spans="2:6" s="191" customFormat="1" ht="14.25" x14ac:dyDescent="0.25">
      <c r="B18" s="192"/>
      <c r="C18" s="193" t="s">
        <v>243</v>
      </c>
      <c r="D18" s="194"/>
      <c r="E18" s="194"/>
      <c r="F18" s="194">
        <f>SUM(F6:F17)</f>
        <v>119492.23999999999</v>
      </c>
    </row>
    <row r="21" spans="2:6" ht="15.75" x14ac:dyDescent="0.25">
      <c r="B21" s="140" t="s">
        <v>6</v>
      </c>
    </row>
    <row r="22" spans="2:6" ht="15.75" x14ac:dyDescent="0.25">
      <c r="B22" s="140" t="s">
        <v>7</v>
      </c>
    </row>
    <row r="23" spans="2:6" ht="15.75" x14ac:dyDescent="0.25">
      <c r="B23" s="140" t="s">
        <v>8</v>
      </c>
    </row>
    <row r="24" spans="2:6" ht="15.75" x14ac:dyDescent="0.25">
      <c r="B24" s="140" t="s">
        <v>9</v>
      </c>
    </row>
  </sheetData>
  <mergeCells count="1">
    <mergeCell ref="B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1"/>
  <sheetViews>
    <sheetView tabSelected="1" workbookViewId="0">
      <selection activeCell="G26" sqref="G26"/>
    </sheetView>
  </sheetViews>
  <sheetFormatPr defaultColWidth="9.140625" defaultRowHeight="14.25" x14ac:dyDescent="0.25"/>
  <cols>
    <col min="1" max="1" width="1.42578125" style="29" customWidth="1"/>
    <col min="2" max="2" width="5.140625" style="197" customWidth="1"/>
    <col min="3" max="3" width="68.7109375" style="29" customWidth="1"/>
    <col min="4" max="5" width="20.42578125" style="197" customWidth="1"/>
    <col min="6" max="7" width="19.85546875" style="29" customWidth="1"/>
    <col min="8" max="8" width="16.85546875" style="29" bestFit="1" customWidth="1"/>
    <col min="9" max="9" width="10.140625" style="29" bestFit="1" customWidth="1"/>
    <col min="10" max="256" width="9.140625" style="29"/>
    <col min="257" max="257" width="1.42578125" style="29" customWidth="1"/>
    <col min="258" max="258" width="5.140625" style="29" customWidth="1"/>
    <col min="259" max="259" width="68.7109375" style="29" customWidth="1"/>
    <col min="260" max="261" width="20.42578125" style="29" customWidth="1"/>
    <col min="262" max="263" width="19.85546875" style="29" customWidth="1"/>
    <col min="264" max="512" width="9.140625" style="29"/>
    <col min="513" max="513" width="1.42578125" style="29" customWidth="1"/>
    <col min="514" max="514" width="5.140625" style="29" customWidth="1"/>
    <col min="515" max="515" width="68.7109375" style="29" customWidth="1"/>
    <col min="516" max="517" width="20.42578125" style="29" customWidth="1"/>
    <col min="518" max="519" width="19.85546875" style="29" customWidth="1"/>
    <col min="520" max="768" width="9.140625" style="29"/>
    <col min="769" max="769" width="1.42578125" style="29" customWidth="1"/>
    <col min="770" max="770" width="5.140625" style="29" customWidth="1"/>
    <col min="771" max="771" width="68.7109375" style="29" customWidth="1"/>
    <col min="772" max="773" width="20.42578125" style="29" customWidth="1"/>
    <col min="774" max="775" width="19.85546875" style="29" customWidth="1"/>
    <col min="776" max="1024" width="9.140625" style="29"/>
    <col min="1025" max="1025" width="1.42578125" style="29" customWidth="1"/>
    <col min="1026" max="1026" width="5.140625" style="29" customWidth="1"/>
    <col min="1027" max="1027" width="68.7109375" style="29" customWidth="1"/>
    <col min="1028" max="1029" width="20.42578125" style="29" customWidth="1"/>
    <col min="1030" max="1031" width="19.85546875" style="29" customWidth="1"/>
    <col min="1032" max="1280" width="9.140625" style="29"/>
    <col min="1281" max="1281" width="1.42578125" style="29" customWidth="1"/>
    <col min="1282" max="1282" width="5.140625" style="29" customWidth="1"/>
    <col min="1283" max="1283" width="68.7109375" style="29" customWidth="1"/>
    <col min="1284" max="1285" width="20.42578125" style="29" customWidth="1"/>
    <col min="1286" max="1287" width="19.85546875" style="29" customWidth="1"/>
    <col min="1288" max="1536" width="9.140625" style="29"/>
    <col min="1537" max="1537" width="1.42578125" style="29" customWidth="1"/>
    <col min="1538" max="1538" width="5.140625" style="29" customWidth="1"/>
    <col min="1539" max="1539" width="68.7109375" style="29" customWidth="1"/>
    <col min="1540" max="1541" width="20.42578125" style="29" customWidth="1"/>
    <col min="1542" max="1543" width="19.85546875" style="29" customWidth="1"/>
    <col min="1544" max="1792" width="9.140625" style="29"/>
    <col min="1793" max="1793" width="1.42578125" style="29" customWidth="1"/>
    <col min="1794" max="1794" width="5.140625" style="29" customWidth="1"/>
    <col min="1795" max="1795" width="68.7109375" style="29" customWidth="1"/>
    <col min="1796" max="1797" width="20.42578125" style="29" customWidth="1"/>
    <col min="1798" max="1799" width="19.85546875" style="29" customWidth="1"/>
    <col min="1800" max="2048" width="9.140625" style="29"/>
    <col min="2049" max="2049" width="1.42578125" style="29" customWidth="1"/>
    <col min="2050" max="2050" width="5.140625" style="29" customWidth="1"/>
    <col min="2051" max="2051" width="68.7109375" style="29" customWidth="1"/>
    <col min="2052" max="2053" width="20.42578125" style="29" customWidth="1"/>
    <col min="2054" max="2055" width="19.85546875" style="29" customWidth="1"/>
    <col min="2056" max="2304" width="9.140625" style="29"/>
    <col min="2305" max="2305" width="1.42578125" style="29" customWidth="1"/>
    <col min="2306" max="2306" width="5.140625" style="29" customWidth="1"/>
    <col min="2307" max="2307" width="68.7109375" style="29" customWidth="1"/>
    <col min="2308" max="2309" width="20.42578125" style="29" customWidth="1"/>
    <col min="2310" max="2311" width="19.85546875" style="29" customWidth="1"/>
    <col min="2312" max="2560" width="9.140625" style="29"/>
    <col min="2561" max="2561" width="1.42578125" style="29" customWidth="1"/>
    <col min="2562" max="2562" width="5.140625" style="29" customWidth="1"/>
    <col min="2563" max="2563" width="68.7109375" style="29" customWidth="1"/>
    <col min="2564" max="2565" width="20.42578125" style="29" customWidth="1"/>
    <col min="2566" max="2567" width="19.85546875" style="29" customWidth="1"/>
    <col min="2568" max="2816" width="9.140625" style="29"/>
    <col min="2817" max="2817" width="1.42578125" style="29" customWidth="1"/>
    <col min="2818" max="2818" width="5.140625" style="29" customWidth="1"/>
    <col min="2819" max="2819" width="68.7109375" style="29" customWidth="1"/>
    <col min="2820" max="2821" width="20.42578125" style="29" customWidth="1"/>
    <col min="2822" max="2823" width="19.85546875" style="29" customWidth="1"/>
    <col min="2824" max="3072" width="9.140625" style="29"/>
    <col min="3073" max="3073" width="1.42578125" style="29" customWidth="1"/>
    <col min="3074" max="3074" width="5.140625" style="29" customWidth="1"/>
    <col min="3075" max="3075" width="68.7109375" style="29" customWidth="1"/>
    <col min="3076" max="3077" width="20.42578125" style="29" customWidth="1"/>
    <col min="3078" max="3079" width="19.85546875" style="29" customWidth="1"/>
    <col min="3080" max="3328" width="9.140625" style="29"/>
    <col min="3329" max="3329" width="1.42578125" style="29" customWidth="1"/>
    <col min="3330" max="3330" width="5.140625" style="29" customWidth="1"/>
    <col min="3331" max="3331" width="68.7109375" style="29" customWidth="1"/>
    <col min="3332" max="3333" width="20.42578125" style="29" customWidth="1"/>
    <col min="3334" max="3335" width="19.85546875" style="29" customWidth="1"/>
    <col min="3336" max="3584" width="9.140625" style="29"/>
    <col min="3585" max="3585" width="1.42578125" style="29" customWidth="1"/>
    <col min="3586" max="3586" width="5.140625" style="29" customWidth="1"/>
    <col min="3587" max="3587" width="68.7109375" style="29" customWidth="1"/>
    <col min="3588" max="3589" width="20.42578125" style="29" customWidth="1"/>
    <col min="3590" max="3591" width="19.85546875" style="29" customWidth="1"/>
    <col min="3592" max="3840" width="9.140625" style="29"/>
    <col min="3841" max="3841" width="1.42578125" style="29" customWidth="1"/>
    <col min="3842" max="3842" width="5.140625" style="29" customWidth="1"/>
    <col min="3843" max="3843" width="68.7109375" style="29" customWidth="1"/>
    <col min="3844" max="3845" width="20.42578125" style="29" customWidth="1"/>
    <col min="3846" max="3847" width="19.85546875" style="29" customWidth="1"/>
    <col min="3848" max="4096" width="9.140625" style="29"/>
    <col min="4097" max="4097" width="1.42578125" style="29" customWidth="1"/>
    <col min="4098" max="4098" width="5.140625" style="29" customWidth="1"/>
    <col min="4099" max="4099" width="68.7109375" style="29" customWidth="1"/>
    <col min="4100" max="4101" width="20.42578125" style="29" customWidth="1"/>
    <col min="4102" max="4103" width="19.85546875" style="29" customWidth="1"/>
    <col min="4104" max="4352" width="9.140625" style="29"/>
    <col min="4353" max="4353" width="1.42578125" style="29" customWidth="1"/>
    <col min="4354" max="4354" width="5.140625" style="29" customWidth="1"/>
    <col min="4355" max="4355" width="68.7109375" style="29" customWidth="1"/>
    <col min="4356" max="4357" width="20.42578125" style="29" customWidth="1"/>
    <col min="4358" max="4359" width="19.85546875" style="29" customWidth="1"/>
    <col min="4360" max="4608" width="9.140625" style="29"/>
    <col min="4609" max="4609" width="1.42578125" style="29" customWidth="1"/>
    <col min="4610" max="4610" width="5.140625" style="29" customWidth="1"/>
    <col min="4611" max="4611" width="68.7109375" style="29" customWidth="1"/>
    <col min="4612" max="4613" width="20.42578125" style="29" customWidth="1"/>
    <col min="4614" max="4615" width="19.85546875" style="29" customWidth="1"/>
    <col min="4616" max="4864" width="9.140625" style="29"/>
    <col min="4865" max="4865" width="1.42578125" style="29" customWidth="1"/>
    <col min="4866" max="4866" width="5.140625" style="29" customWidth="1"/>
    <col min="4867" max="4867" width="68.7109375" style="29" customWidth="1"/>
    <col min="4868" max="4869" width="20.42578125" style="29" customWidth="1"/>
    <col min="4870" max="4871" width="19.85546875" style="29" customWidth="1"/>
    <col min="4872" max="5120" width="9.140625" style="29"/>
    <col min="5121" max="5121" width="1.42578125" style="29" customWidth="1"/>
    <col min="5122" max="5122" width="5.140625" style="29" customWidth="1"/>
    <col min="5123" max="5123" width="68.7109375" style="29" customWidth="1"/>
    <col min="5124" max="5125" width="20.42578125" style="29" customWidth="1"/>
    <col min="5126" max="5127" width="19.85546875" style="29" customWidth="1"/>
    <col min="5128" max="5376" width="9.140625" style="29"/>
    <col min="5377" max="5377" width="1.42578125" style="29" customWidth="1"/>
    <col min="5378" max="5378" width="5.140625" style="29" customWidth="1"/>
    <col min="5379" max="5379" width="68.7109375" style="29" customWidth="1"/>
    <col min="5380" max="5381" width="20.42578125" style="29" customWidth="1"/>
    <col min="5382" max="5383" width="19.85546875" style="29" customWidth="1"/>
    <col min="5384" max="5632" width="9.140625" style="29"/>
    <col min="5633" max="5633" width="1.42578125" style="29" customWidth="1"/>
    <col min="5634" max="5634" width="5.140625" style="29" customWidth="1"/>
    <col min="5635" max="5635" width="68.7109375" style="29" customWidth="1"/>
    <col min="5636" max="5637" width="20.42578125" style="29" customWidth="1"/>
    <col min="5638" max="5639" width="19.85546875" style="29" customWidth="1"/>
    <col min="5640" max="5888" width="9.140625" style="29"/>
    <col min="5889" max="5889" width="1.42578125" style="29" customWidth="1"/>
    <col min="5890" max="5890" width="5.140625" style="29" customWidth="1"/>
    <col min="5891" max="5891" width="68.7109375" style="29" customWidth="1"/>
    <col min="5892" max="5893" width="20.42578125" style="29" customWidth="1"/>
    <col min="5894" max="5895" width="19.85546875" style="29" customWidth="1"/>
    <col min="5896" max="6144" width="9.140625" style="29"/>
    <col min="6145" max="6145" width="1.42578125" style="29" customWidth="1"/>
    <col min="6146" max="6146" width="5.140625" style="29" customWidth="1"/>
    <col min="6147" max="6147" width="68.7109375" style="29" customWidth="1"/>
    <col min="6148" max="6149" width="20.42578125" style="29" customWidth="1"/>
    <col min="6150" max="6151" width="19.85546875" style="29" customWidth="1"/>
    <col min="6152" max="6400" width="9.140625" style="29"/>
    <col min="6401" max="6401" width="1.42578125" style="29" customWidth="1"/>
    <col min="6402" max="6402" width="5.140625" style="29" customWidth="1"/>
    <col min="6403" max="6403" width="68.7109375" style="29" customWidth="1"/>
    <col min="6404" max="6405" width="20.42578125" style="29" customWidth="1"/>
    <col min="6406" max="6407" width="19.85546875" style="29" customWidth="1"/>
    <col min="6408" max="6656" width="9.140625" style="29"/>
    <col min="6657" max="6657" width="1.42578125" style="29" customWidth="1"/>
    <col min="6658" max="6658" width="5.140625" style="29" customWidth="1"/>
    <col min="6659" max="6659" width="68.7109375" style="29" customWidth="1"/>
    <col min="6660" max="6661" width="20.42578125" style="29" customWidth="1"/>
    <col min="6662" max="6663" width="19.85546875" style="29" customWidth="1"/>
    <col min="6664" max="6912" width="9.140625" style="29"/>
    <col min="6913" max="6913" width="1.42578125" style="29" customWidth="1"/>
    <col min="6914" max="6914" width="5.140625" style="29" customWidth="1"/>
    <col min="6915" max="6915" width="68.7109375" style="29" customWidth="1"/>
    <col min="6916" max="6917" width="20.42578125" style="29" customWidth="1"/>
    <col min="6918" max="6919" width="19.85546875" style="29" customWidth="1"/>
    <col min="6920" max="7168" width="9.140625" style="29"/>
    <col min="7169" max="7169" width="1.42578125" style="29" customWidth="1"/>
    <col min="7170" max="7170" width="5.140625" style="29" customWidth="1"/>
    <col min="7171" max="7171" width="68.7109375" style="29" customWidth="1"/>
    <col min="7172" max="7173" width="20.42578125" style="29" customWidth="1"/>
    <col min="7174" max="7175" width="19.85546875" style="29" customWidth="1"/>
    <col min="7176" max="7424" width="9.140625" style="29"/>
    <col min="7425" max="7425" width="1.42578125" style="29" customWidth="1"/>
    <col min="7426" max="7426" width="5.140625" style="29" customWidth="1"/>
    <col min="7427" max="7427" width="68.7109375" style="29" customWidth="1"/>
    <col min="7428" max="7429" width="20.42578125" style="29" customWidth="1"/>
    <col min="7430" max="7431" width="19.85546875" style="29" customWidth="1"/>
    <col min="7432" max="7680" width="9.140625" style="29"/>
    <col min="7681" max="7681" width="1.42578125" style="29" customWidth="1"/>
    <col min="7682" max="7682" width="5.140625" style="29" customWidth="1"/>
    <col min="7683" max="7683" width="68.7109375" style="29" customWidth="1"/>
    <col min="7684" max="7685" width="20.42578125" style="29" customWidth="1"/>
    <col min="7686" max="7687" width="19.85546875" style="29" customWidth="1"/>
    <col min="7688" max="7936" width="9.140625" style="29"/>
    <col min="7937" max="7937" width="1.42578125" style="29" customWidth="1"/>
    <col min="7938" max="7938" width="5.140625" style="29" customWidth="1"/>
    <col min="7939" max="7939" width="68.7109375" style="29" customWidth="1"/>
    <col min="7940" max="7941" width="20.42578125" style="29" customWidth="1"/>
    <col min="7942" max="7943" width="19.85546875" style="29" customWidth="1"/>
    <col min="7944" max="8192" width="9.140625" style="29"/>
    <col min="8193" max="8193" width="1.42578125" style="29" customWidth="1"/>
    <col min="8194" max="8194" width="5.140625" style="29" customWidth="1"/>
    <col min="8195" max="8195" width="68.7109375" style="29" customWidth="1"/>
    <col min="8196" max="8197" width="20.42578125" style="29" customWidth="1"/>
    <col min="8198" max="8199" width="19.85546875" style="29" customWidth="1"/>
    <col min="8200" max="8448" width="9.140625" style="29"/>
    <col min="8449" max="8449" width="1.42578125" style="29" customWidth="1"/>
    <col min="8450" max="8450" width="5.140625" style="29" customWidth="1"/>
    <col min="8451" max="8451" width="68.7109375" style="29" customWidth="1"/>
    <col min="8452" max="8453" width="20.42578125" style="29" customWidth="1"/>
    <col min="8454" max="8455" width="19.85546875" style="29" customWidth="1"/>
    <col min="8456" max="8704" width="9.140625" style="29"/>
    <col min="8705" max="8705" width="1.42578125" style="29" customWidth="1"/>
    <col min="8706" max="8706" width="5.140625" style="29" customWidth="1"/>
    <col min="8707" max="8707" width="68.7109375" style="29" customWidth="1"/>
    <col min="8708" max="8709" width="20.42578125" style="29" customWidth="1"/>
    <col min="8710" max="8711" width="19.85546875" style="29" customWidth="1"/>
    <col min="8712" max="8960" width="9.140625" style="29"/>
    <col min="8961" max="8961" width="1.42578125" style="29" customWidth="1"/>
    <col min="8962" max="8962" width="5.140625" style="29" customWidth="1"/>
    <col min="8963" max="8963" width="68.7109375" style="29" customWidth="1"/>
    <col min="8964" max="8965" width="20.42578125" style="29" customWidth="1"/>
    <col min="8966" max="8967" width="19.85546875" style="29" customWidth="1"/>
    <col min="8968" max="9216" width="9.140625" style="29"/>
    <col min="9217" max="9217" width="1.42578125" style="29" customWidth="1"/>
    <col min="9218" max="9218" width="5.140625" style="29" customWidth="1"/>
    <col min="9219" max="9219" width="68.7109375" style="29" customWidth="1"/>
    <col min="9220" max="9221" width="20.42578125" style="29" customWidth="1"/>
    <col min="9222" max="9223" width="19.85546875" style="29" customWidth="1"/>
    <col min="9224" max="9472" width="9.140625" style="29"/>
    <col min="9473" max="9473" width="1.42578125" style="29" customWidth="1"/>
    <col min="9474" max="9474" width="5.140625" style="29" customWidth="1"/>
    <col min="9475" max="9475" width="68.7109375" style="29" customWidth="1"/>
    <col min="9476" max="9477" width="20.42578125" style="29" customWidth="1"/>
    <col min="9478" max="9479" width="19.85546875" style="29" customWidth="1"/>
    <col min="9480" max="9728" width="9.140625" style="29"/>
    <col min="9729" max="9729" width="1.42578125" style="29" customWidth="1"/>
    <col min="9730" max="9730" width="5.140625" style="29" customWidth="1"/>
    <col min="9731" max="9731" width="68.7109375" style="29" customWidth="1"/>
    <col min="9732" max="9733" width="20.42578125" style="29" customWidth="1"/>
    <col min="9734" max="9735" width="19.85546875" style="29" customWidth="1"/>
    <col min="9736" max="9984" width="9.140625" style="29"/>
    <col min="9985" max="9985" width="1.42578125" style="29" customWidth="1"/>
    <col min="9986" max="9986" width="5.140625" style="29" customWidth="1"/>
    <col min="9987" max="9987" width="68.7109375" style="29" customWidth="1"/>
    <col min="9988" max="9989" width="20.42578125" style="29" customWidth="1"/>
    <col min="9990" max="9991" width="19.85546875" style="29" customWidth="1"/>
    <col min="9992" max="10240" width="9.140625" style="29"/>
    <col min="10241" max="10241" width="1.42578125" style="29" customWidth="1"/>
    <col min="10242" max="10242" width="5.140625" style="29" customWidth="1"/>
    <col min="10243" max="10243" width="68.7109375" style="29" customWidth="1"/>
    <col min="10244" max="10245" width="20.42578125" style="29" customWidth="1"/>
    <col min="10246" max="10247" width="19.85546875" style="29" customWidth="1"/>
    <col min="10248" max="10496" width="9.140625" style="29"/>
    <col min="10497" max="10497" width="1.42578125" style="29" customWidth="1"/>
    <col min="10498" max="10498" width="5.140625" style="29" customWidth="1"/>
    <col min="10499" max="10499" width="68.7109375" style="29" customWidth="1"/>
    <col min="10500" max="10501" width="20.42578125" style="29" customWidth="1"/>
    <col min="10502" max="10503" width="19.85546875" style="29" customWidth="1"/>
    <col min="10504" max="10752" width="9.140625" style="29"/>
    <col min="10753" max="10753" width="1.42578125" style="29" customWidth="1"/>
    <col min="10754" max="10754" width="5.140625" style="29" customWidth="1"/>
    <col min="10755" max="10755" width="68.7109375" style="29" customWidth="1"/>
    <col min="10756" max="10757" width="20.42578125" style="29" customWidth="1"/>
    <col min="10758" max="10759" width="19.85546875" style="29" customWidth="1"/>
    <col min="10760" max="11008" width="9.140625" style="29"/>
    <col min="11009" max="11009" width="1.42578125" style="29" customWidth="1"/>
    <col min="11010" max="11010" width="5.140625" style="29" customWidth="1"/>
    <col min="11011" max="11011" width="68.7109375" style="29" customWidth="1"/>
    <col min="11012" max="11013" width="20.42578125" style="29" customWidth="1"/>
    <col min="11014" max="11015" width="19.85546875" style="29" customWidth="1"/>
    <col min="11016" max="11264" width="9.140625" style="29"/>
    <col min="11265" max="11265" width="1.42578125" style="29" customWidth="1"/>
    <col min="11266" max="11266" width="5.140625" style="29" customWidth="1"/>
    <col min="11267" max="11267" width="68.7109375" style="29" customWidth="1"/>
    <col min="11268" max="11269" width="20.42578125" style="29" customWidth="1"/>
    <col min="11270" max="11271" width="19.85546875" style="29" customWidth="1"/>
    <col min="11272" max="11520" width="9.140625" style="29"/>
    <col min="11521" max="11521" width="1.42578125" style="29" customWidth="1"/>
    <col min="11522" max="11522" width="5.140625" style="29" customWidth="1"/>
    <col min="11523" max="11523" width="68.7109375" style="29" customWidth="1"/>
    <col min="11524" max="11525" width="20.42578125" style="29" customWidth="1"/>
    <col min="11526" max="11527" width="19.85546875" style="29" customWidth="1"/>
    <col min="11528" max="11776" width="9.140625" style="29"/>
    <col min="11777" max="11777" width="1.42578125" style="29" customWidth="1"/>
    <col min="11778" max="11778" width="5.140625" style="29" customWidth="1"/>
    <col min="11779" max="11779" width="68.7109375" style="29" customWidth="1"/>
    <col min="11780" max="11781" width="20.42578125" style="29" customWidth="1"/>
    <col min="11782" max="11783" width="19.85546875" style="29" customWidth="1"/>
    <col min="11784" max="12032" width="9.140625" style="29"/>
    <col min="12033" max="12033" width="1.42578125" style="29" customWidth="1"/>
    <col min="12034" max="12034" width="5.140625" style="29" customWidth="1"/>
    <col min="12035" max="12035" width="68.7109375" style="29" customWidth="1"/>
    <col min="12036" max="12037" width="20.42578125" style="29" customWidth="1"/>
    <col min="12038" max="12039" width="19.85546875" style="29" customWidth="1"/>
    <col min="12040" max="12288" width="9.140625" style="29"/>
    <col min="12289" max="12289" width="1.42578125" style="29" customWidth="1"/>
    <col min="12290" max="12290" width="5.140625" style="29" customWidth="1"/>
    <col min="12291" max="12291" width="68.7109375" style="29" customWidth="1"/>
    <col min="12292" max="12293" width="20.42578125" style="29" customWidth="1"/>
    <col min="12294" max="12295" width="19.85546875" style="29" customWidth="1"/>
    <col min="12296" max="12544" width="9.140625" style="29"/>
    <col min="12545" max="12545" width="1.42578125" style="29" customWidth="1"/>
    <col min="12546" max="12546" width="5.140625" style="29" customWidth="1"/>
    <col min="12547" max="12547" width="68.7109375" style="29" customWidth="1"/>
    <col min="12548" max="12549" width="20.42578125" style="29" customWidth="1"/>
    <col min="12550" max="12551" width="19.85546875" style="29" customWidth="1"/>
    <col min="12552" max="12800" width="9.140625" style="29"/>
    <col min="12801" max="12801" width="1.42578125" style="29" customWidth="1"/>
    <col min="12802" max="12802" width="5.140625" style="29" customWidth="1"/>
    <col min="12803" max="12803" width="68.7109375" style="29" customWidth="1"/>
    <col min="12804" max="12805" width="20.42578125" style="29" customWidth="1"/>
    <col min="12806" max="12807" width="19.85546875" style="29" customWidth="1"/>
    <col min="12808" max="13056" width="9.140625" style="29"/>
    <col min="13057" max="13057" width="1.42578125" style="29" customWidth="1"/>
    <col min="13058" max="13058" width="5.140625" style="29" customWidth="1"/>
    <col min="13059" max="13059" width="68.7109375" style="29" customWidth="1"/>
    <col min="13060" max="13061" width="20.42578125" style="29" customWidth="1"/>
    <col min="13062" max="13063" width="19.85546875" style="29" customWidth="1"/>
    <col min="13064" max="13312" width="9.140625" style="29"/>
    <col min="13313" max="13313" width="1.42578125" style="29" customWidth="1"/>
    <col min="13314" max="13314" width="5.140625" style="29" customWidth="1"/>
    <col min="13315" max="13315" width="68.7109375" style="29" customWidth="1"/>
    <col min="13316" max="13317" width="20.42578125" style="29" customWidth="1"/>
    <col min="13318" max="13319" width="19.85546875" style="29" customWidth="1"/>
    <col min="13320" max="13568" width="9.140625" style="29"/>
    <col min="13569" max="13569" width="1.42578125" style="29" customWidth="1"/>
    <col min="13570" max="13570" width="5.140625" style="29" customWidth="1"/>
    <col min="13571" max="13571" width="68.7109375" style="29" customWidth="1"/>
    <col min="13572" max="13573" width="20.42578125" style="29" customWidth="1"/>
    <col min="13574" max="13575" width="19.85546875" style="29" customWidth="1"/>
    <col min="13576" max="13824" width="9.140625" style="29"/>
    <col min="13825" max="13825" width="1.42578125" style="29" customWidth="1"/>
    <col min="13826" max="13826" width="5.140625" style="29" customWidth="1"/>
    <col min="13827" max="13827" width="68.7109375" style="29" customWidth="1"/>
    <col min="13828" max="13829" width="20.42578125" style="29" customWidth="1"/>
    <col min="13830" max="13831" width="19.85546875" style="29" customWidth="1"/>
    <col min="13832" max="14080" width="9.140625" style="29"/>
    <col min="14081" max="14081" width="1.42578125" style="29" customWidth="1"/>
    <col min="14082" max="14082" width="5.140625" style="29" customWidth="1"/>
    <col min="14083" max="14083" width="68.7109375" style="29" customWidth="1"/>
    <col min="14084" max="14085" width="20.42578125" style="29" customWidth="1"/>
    <col min="14086" max="14087" width="19.85546875" style="29" customWidth="1"/>
    <col min="14088" max="14336" width="9.140625" style="29"/>
    <col min="14337" max="14337" width="1.42578125" style="29" customWidth="1"/>
    <col min="14338" max="14338" width="5.140625" style="29" customWidth="1"/>
    <col min="14339" max="14339" width="68.7109375" style="29" customWidth="1"/>
    <col min="14340" max="14341" width="20.42578125" style="29" customWidth="1"/>
    <col min="14342" max="14343" width="19.85546875" style="29" customWidth="1"/>
    <col min="14344" max="14592" width="9.140625" style="29"/>
    <col min="14593" max="14593" width="1.42578125" style="29" customWidth="1"/>
    <col min="14594" max="14594" width="5.140625" style="29" customWidth="1"/>
    <col min="14595" max="14595" width="68.7109375" style="29" customWidth="1"/>
    <col min="14596" max="14597" width="20.42578125" style="29" customWidth="1"/>
    <col min="14598" max="14599" width="19.85546875" style="29" customWidth="1"/>
    <col min="14600" max="14848" width="9.140625" style="29"/>
    <col min="14849" max="14849" width="1.42578125" style="29" customWidth="1"/>
    <col min="14850" max="14850" width="5.140625" style="29" customWidth="1"/>
    <col min="14851" max="14851" width="68.7109375" style="29" customWidth="1"/>
    <col min="14852" max="14853" width="20.42578125" style="29" customWidth="1"/>
    <col min="14854" max="14855" width="19.85546875" style="29" customWidth="1"/>
    <col min="14856" max="15104" width="9.140625" style="29"/>
    <col min="15105" max="15105" width="1.42578125" style="29" customWidth="1"/>
    <col min="15106" max="15106" width="5.140625" style="29" customWidth="1"/>
    <col min="15107" max="15107" width="68.7109375" style="29" customWidth="1"/>
    <col min="15108" max="15109" width="20.42578125" style="29" customWidth="1"/>
    <col min="15110" max="15111" width="19.85546875" style="29" customWidth="1"/>
    <col min="15112" max="15360" width="9.140625" style="29"/>
    <col min="15361" max="15361" width="1.42578125" style="29" customWidth="1"/>
    <col min="15362" max="15362" width="5.140625" style="29" customWidth="1"/>
    <col min="15363" max="15363" width="68.7109375" style="29" customWidth="1"/>
    <col min="15364" max="15365" width="20.42578125" style="29" customWidth="1"/>
    <col min="15366" max="15367" width="19.85546875" style="29" customWidth="1"/>
    <col min="15368" max="15616" width="9.140625" style="29"/>
    <col min="15617" max="15617" width="1.42578125" style="29" customWidth="1"/>
    <col min="15618" max="15618" width="5.140625" style="29" customWidth="1"/>
    <col min="15619" max="15619" width="68.7109375" style="29" customWidth="1"/>
    <col min="15620" max="15621" width="20.42578125" style="29" customWidth="1"/>
    <col min="15622" max="15623" width="19.85546875" style="29" customWidth="1"/>
    <col min="15624" max="15872" width="9.140625" style="29"/>
    <col min="15873" max="15873" width="1.42578125" style="29" customWidth="1"/>
    <col min="15874" max="15874" width="5.140625" style="29" customWidth="1"/>
    <col min="15875" max="15875" width="68.7109375" style="29" customWidth="1"/>
    <col min="15876" max="15877" width="20.42578125" style="29" customWidth="1"/>
    <col min="15878" max="15879" width="19.85546875" style="29" customWidth="1"/>
    <col min="15880" max="16128" width="9.140625" style="29"/>
    <col min="16129" max="16129" width="1.42578125" style="29" customWidth="1"/>
    <col min="16130" max="16130" width="5.140625" style="29" customWidth="1"/>
    <col min="16131" max="16131" width="68.7109375" style="29" customWidth="1"/>
    <col min="16132" max="16133" width="20.42578125" style="29" customWidth="1"/>
    <col min="16134" max="16135" width="19.85546875" style="29" customWidth="1"/>
    <col min="16136" max="16384" width="9.140625" style="29"/>
  </cols>
  <sheetData>
    <row r="1" spans="2:11" ht="20.45" x14ac:dyDescent="0.3">
      <c r="B1" s="196" t="str">
        <f>'Календарный план'!A1</f>
        <v>Создание автоматизированной системы коммерческого учета электроэнергии многоквартирных домов (АСКУЭ МКД) на 2021 г.</v>
      </c>
    </row>
    <row r="2" spans="2:11" ht="18.600000000000001" customHeight="1" x14ac:dyDescent="0.25">
      <c r="B2" s="196" t="s">
        <v>269</v>
      </c>
    </row>
    <row r="3" spans="2:11" ht="18.600000000000001" customHeight="1" x14ac:dyDescent="0.3"/>
    <row r="4" spans="2:11" s="197" customFormat="1" ht="20.25" customHeight="1" x14ac:dyDescent="0.25">
      <c r="B4" s="198" t="s">
        <v>0</v>
      </c>
      <c r="C4" s="199" t="s">
        <v>27</v>
      </c>
      <c r="D4" s="199" t="s">
        <v>196</v>
      </c>
      <c r="E4" s="199" t="s">
        <v>244</v>
      </c>
      <c r="G4" s="205"/>
    </row>
    <row r="5" spans="2:11" s="197" customFormat="1" ht="15" customHeight="1" x14ac:dyDescent="0.3">
      <c r="B5" s="200">
        <v>1</v>
      </c>
      <c r="C5" s="201">
        <v>2</v>
      </c>
      <c r="D5" s="201">
        <v>3</v>
      </c>
      <c r="E5" s="201">
        <v>4</v>
      </c>
      <c r="G5" s="205"/>
    </row>
    <row r="6" spans="2:11" ht="15" customHeight="1" x14ac:dyDescent="0.25">
      <c r="B6" s="202">
        <v>1</v>
      </c>
      <c r="C6" s="203" t="s">
        <v>29</v>
      </c>
      <c r="D6" s="201" t="s">
        <v>245</v>
      </c>
      <c r="E6" s="204">
        <f>'Оборудование, работа, транспорт'!H7</f>
        <v>66375000</v>
      </c>
      <c r="F6" s="205"/>
      <c r="G6" s="205"/>
      <c r="I6" s="205"/>
    </row>
    <row r="7" spans="2:11" ht="15" customHeight="1" x14ac:dyDescent="0.25">
      <c r="B7" s="202" t="s">
        <v>40</v>
      </c>
      <c r="C7" s="203" t="s">
        <v>41</v>
      </c>
      <c r="D7" s="201" t="s">
        <v>245</v>
      </c>
      <c r="E7" s="204">
        <f>'Оборудование, работа, транспорт'!H10</f>
        <v>700000</v>
      </c>
      <c r="G7" s="205"/>
      <c r="H7" s="205"/>
      <c r="I7" s="205"/>
      <c r="J7" s="205"/>
      <c r="K7" s="205"/>
    </row>
    <row r="8" spans="2:11" ht="15" customHeight="1" x14ac:dyDescent="0.25">
      <c r="B8" s="202" t="s">
        <v>47</v>
      </c>
      <c r="C8" s="203" t="s">
        <v>48</v>
      </c>
      <c r="D8" s="201" t="s">
        <v>245</v>
      </c>
      <c r="E8" s="204">
        <f>'Оборудование, работа, транспорт'!H14</f>
        <v>10232432.52</v>
      </c>
      <c r="G8" s="205"/>
    </row>
    <row r="9" spans="2:11" ht="15" customHeight="1" x14ac:dyDescent="0.25">
      <c r="B9" s="202" t="s">
        <v>163</v>
      </c>
      <c r="C9" s="203" t="s">
        <v>164</v>
      </c>
      <c r="D9" s="201" t="s">
        <v>245</v>
      </c>
      <c r="E9" s="204">
        <f>'Оборудование, работа, транспорт'!H46</f>
        <v>38661208</v>
      </c>
      <c r="G9" s="205"/>
    </row>
    <row r="10" spans="2:11" ht="15" customHeight="1" x14ac:dyDescent="0.25">
      <c r="B10" s="25" t="s">
        <v>165</v>
      </c>
      <c r="C10" s="26" t="s">
        <v>11</v>
      </c>
      <c r="D10" s="206" t="s">
        <v>245</v>
      </c>
      <c r="E10" s="51">
        <f>'Оборудование, работа, транспорт'!H47</f>
        <v>27900000</v>
      </c>
      <c r="G10" s="205"/>
    </row>
    <row r="11" spans="2:11" ht="15" customHeight="1" x14ac:dyDescent="0.25">
      <c r="B11" s="25" t="s">
        <v>168</v>
      </c>
      <c r="C11" s="26" t="s">
        <v>169</v>
      </c>
      <c r="D11" s="206" t="s">
        <v>245</v>
      </c>
      <c r="E11" s="51">
        <f>'Оборудование, работа, транспорт'!H49</f>
        <v>7041800</v>
      </c>
      <c r="F11" s="205"/>
      <c r="G11" s="205"/>
    </row>
    <row r="12" spans="2:11" ht="15" customHeight="1" x14ac:dyDescent="0.25">
      <c r="B12" s="25" t="s">
        <v>182</v>
      </c>
      <c r="C12" s="26" t="s">
        <v>183</v>
      </c>
      <c r="D12" s="206" t="s">
        <v>245</v>
      </c>
      <c r="E12" s="51">
        <f>'Оборудование, работа, транспорт'!H53</f>
        <v>3719408</v>
      </c>
      <c r="G12" s="205"/>
    </row>
    <row r="13" spans="2:11" ht="15" customHeight="1" x14ac:dyDescent="0.25">
      <c r="B13" s="202" t="s">
        <v>188</v>
      </c>
      <c r="C13" s="203" t="s">
        <v>246</v>
      </c>
      <c r="D13" s="201" t="s">
        <v>245</v>
      </c>
      <c r="E13" s="204">
        <f>'Оборудование, работа, транспорт'!H56</f>
        <v>3891986.3459999999</v>
      </c>
      <c r="G13" s="205"/>
    </row>
    <row r="14" spans="2:11" ht="15" customHeight="1" x14ac:dyDescent="0.25">
      <c r="B14" s="25" t="s">
        <v>190</v>
      </c>
      <c r="C14" s="26" t="s">
        <v>191</v>
      </c>
      <c r="D14" s="206" t="s">
        <v>245</v>
      </c>
      <c r="E14" s="207">
        <f>'Оборудование, работа, транспорт'!H57</f>
        <v>2319222.9756</v>
      </c>
      <c r="G14" s="205"/>
    </row>
    <row r="15" spans="2:11" ht="15" customHeight="1" x14ac:dyDescent="0.25">
      <c r="B15" s="25" t="s">
        <v>192</v>
      </c>
      <c r="C15" s="26" t="s">
        <v>193</v>
      </c>
      <c r="D15" s="206" t="s">
        <v>245</v>
      </c>
      <c r="E15" s="207">
        <f>'Оборудование, работа, транспорт'!H58</f>
        <v>1546253.3703999999</v>
      </c>
      <c r="G15" s="205"/>
    </row>
    <row r="16" spans="2:11" ht="15" customHeight="1" x14ac:dyDescent="0.25">
      <c r="B16" s="25" t="s">
        <v>194</v>
      </c>
      <c r="C16" s="26" t="s">
        <v>195</v>
      </c>
      <c r="D16" s="206" t="s">
        <v>245</v>
      </c>
      <c r="E16" s="207">
        <f>'Оборудование, работа, транспорт'!H59</f>
        <v>26510</v>
      </c>
      <c r="G16" s="205"/>
    </row>
    <row r="17" spans="2:10" ht="15" customHeight="1" x14ac:dyDescent="0.25">
      <c r="B17" s="202" t="s">
        <v>247</v>
      </c>
      <c r="C17" s="203" t="s">
        <v>248</v>
      </c>
      <c r="D17" s="201" t="s">
        <v>245</v>
      </c>
      <c r="E17" s="204">
        <f>'Аренда склада'!F21</f>
        <v>1820000</v>
      </c>
      <c r="G17" s="205"/>
    </row>
    <row r="18" spans="2:10" ht="15" customHeight="1" x14ac:dyDescent="0.25">
      <c r="B18" s="202" t="s">
        <v>249</v>
      </c>
      <c r="C18" s="203" t="s">
        <v>250</v>
      </c>
      <c r="D18" s="201" t="s">
        <v>245</v>
      </c>
      <c r="E18" s="204">
        <f>ФОТ!Q15</f>
        <v>1098624.4500000002</v>
      </c>
      <c r="G18" s="205"/>
    </row>
    <row r="19" spans="2:10" ht="15" customHeight="1" x14ac:dyDescent="0.25">
      <c r="B19" s="202" t="s">
        <v>251</v>
      </c>
      <c r="C19" s="203" t="s">
        <v>252</v>
      </c>
      <c r="D19" s="201" t="s">
        <v>245</v>
      </c>
      <c r="E19" s="204">
        <f>'Услуги связи'!F18</f>
        <v>119492.23999999999</v>
      </c>
      <c r="G19" s="205"/>
    </row>
    <row r="20" spans="2:10" ht="15" customHeight="1" x14ac:dyDescent="0.25">
      <c r="B20" s="202" t="s">
        <v>253</v>
      </c>
      <c r="C20" s="203" t="s">
        <v>254</v>
      </c>
      <c r="D20" s="201" t="s">
        <v>245</v>
      </c>
      <c r="E20" s="204">
        <f>(E6+E7+E8+E9+E13+E17+E18+E19)*0.03</f>
        <v>3686962.3066799999</v>
      </c>
      <c r="G20" s="205"/>
    </row>
    <row r="21" spans="2:10" ht="15" customHeight="1" x14ac:dyDescent="0.25">
      <c r="B21" s="208"/>
      <c r="C21" s="209" t="s">
        <v>5</v>
      </c>
      <c r="D21" s="209"/>
      <c r="E21" s="210">
        <f>E19+E17+E13+E9+E8+E7+E6+E18+E20</f>
        <v>126585705.86268</v>
      </c>
      <c r="F21" s="211"/>
      <c r="G21" s="205"/>
      <c r="I21" s="205"/>
    </row>
    <row r="22" spans="2:10" ht="23.25" customHeight="1" x14ac:dyDescent="0.3">
      <c r="B22" s="212"/>
      <c r="C22" s="213"/>
      <c r="D22" s="213"/>
      <c r="E22" s="214"/>
      <c r="F22" s="205"/>
      <c r="G22" s="205"/>
      <c r="I22" s="205"/>
    </row>
    <row r="23" spans="2:10" ht="15.75" x14ac:dyDescent="0.25">
      <c r="B23" s="215" t="s">
        <v>6</v>
      </c>
      <c r="E23" s="216"/>
      <c r="I23" s="205"/>
      <c r="J23" s="205"/>
    </row>
    <row r="24" spans="2:10" ht="12.75" customHeight="1" x14ac:dyDescent="0.25">
      <c r="B24" s="215" t="s">
        <v>7</v>
      </c>
      <c r="E24" s="216"/>
    </row>
    <row r="25" spans="2:10" ht="15.75" x14ac:dyDescent="0.25">
      <c r="B25" s="215" t="s">
        <v>8</v>
      </c>
      <c r="E25" s="216"/>
    </row>
    <row r="26" spans="2:10" ht="15.75" x14ac:dyDescent="0.25">
      <c r="B26" s="215" t="s">
        <v>9</v>
      </c>
    </row>
    <row r="31" spans="2:10" x14ac:dyDescent="0.25">
      <c r="E31" s="2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Календарный план</vt:lpstr>
      <vt:lpstr>Информация по ценам</vt:lpstr>
      <vt:lpstr>Оборудование, работа, транспорт</vt:lpstr>
      <vt:lpstr>Аренда склада</vt:lpstr>
      <vt:lpstr>ФОТ</vt:lpstr>
      <vt:lpstr>Услуги связи</vt:lpstr>
      <vt:lpstr>ИТОГО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Гуторов Роман Александрович</dc:creator>
  <cp:lastModifiedBy>Гуторов Роман Александрович</cp:lastModifiedBy>
  <cp:lastPrinted>2020-03-13T07:51:45Z</cp:lastPrinted>
  <dcterms:created xsi:type="dcterms:W3CDTF">2020-02-19T13:05:32Z</dcterms:created>
  <dcterms:modified xsi:type="dcterms:W3CDTF">2020-04-09T15:54:08Z</dcterms:modified>
</cp:coreProperties>
</file>